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autoCompressPictures="0" defaultThemeVersion="124226"/>
  <xr:revisionPtr revIDLastSave="0" documentId="8_{96F3389B-199A-483B-BDA6-35DCAE6C96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41162.6905555556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9" i="1" l="1"/>
  <c r="H92" i="1"/>
  <c r="I92" i="1"/>
  <c r="H93" i="1"/>
  <c r="I93" i="1"/>
  <c r="H74" i="1"/>
  <c r="I74" i="1"/>
  <c r="D64" i="1"/>
  <c r="E64" i="1"/>
  <c r="F64" i="1"/>
  <c r="G64" i="1"/>
  <c r="H54" i="1"/>
  <c r="I54" i="1"/>
  <c r="H44" i="1"/>
  <c r="I44" i="1"/>
  <c r="H14" i="1"/>
  <c r="I14" i="1"/>
  <c r="H24" i="1"/>
  <c r="I24" i="1"/>
  <c r="D34" i="1"/>
  <c r="E34" i="1"/>
  <c r="F34" i="1"/>
  <c r="G34" i="1"/>
  <c r="D95" i="1"/>
  <c r="E95" i="1"/>
  <c r="F95" i="1"/>
  <c r="G95" i="1"/>
  <c r="E94" i="1"/>
  <c r="F94" i="1"/>
  <c r="G94" i="1"/>
  <c r="D94" i="1"/>
  <c r="H21" i="1"/>
  <c r="H41" i="1"/>
  <c r="H42" i="1"/>
  <c r="H43" i="1"/>
  <c r="H40" i="1"/>
  <c r="J120" i="1"/>
  <c r="H10" i="1"/>
  <c r="H11" i="1"/>
  <c r="H12" i="1"/>
  <c r="H13" i="1"/>
  <c r="H20" i="1"/>
  <c r="H22" i="1"/>
  <c r="H23" i="1"/>
  <c r="J118" i="1"/>
  <c r="J117" i="1"/>
  <c r="H85" i="1"/>
  <c r="H86" i="1"/>
  <c r="H87" i="1"/>
  <c r="H88" i="1"/>
  <c r="H89" i="1"/>
  <c r="H90" i="1"/>
  <c r="H91" i="1"/>
  <c r="H84" i="1"/>
  <c r="H71" i="1"/>
  <c r="H72" i="1"/>
  <c r="H73" i="1"/>
  <c r="H70" i="1"/>
  <c r="H51" i="1"/>
  <c r="H52" i="1"/>
  <c r="H53" i="1"/>
  <c r="H50" i="1"/>
  <c r="H64" i="1" l="1"/>
  <c r="I64" i="1"/>
  <c r="H95" i="1"/>
  <c r="H94" i="1"/>
  <c r="I34" i="1"/>
  <c r="H34" i="1"/>
  <c r="I94" i="1"/>
  <c r="H75" i="1"/>
  <c r="D15" i="1"/>
  <c r="E15" i="1"/>
  <c r="F15" i="1"/>
  <c r="G15" i="1"/>
  <c r="E75" i="1"/>
  <c r="F75" i="1"/>
  <c r="G75" i="1"/>
  <c r="D75" i="1"/>
  <c r="I71" i="1"/>
  <c r="I72" i="1"/>
  <c r="I73" i="1"/>
  <c r="I70" i="1"/>
  <c r="I75" i="1" l="1"/>
  <c r="D30" i="1" l="1"/>
  <c r="H105" i="1" l="1"/>
  <c r="G109" i="1" l="1"/>
  <c r="G105" i="1" l="1"/>
  <c r="I85" i="1" l="1"/>
  <c r="I86" i="1"/>
  <c r="I87" i="1"/>
  <c r="I88" i="1"/>
  <c r="I89" i="1"/>
  <c r="I90" i="1"/>
  <c r="I91" i="1"/>
  <c r="I84" i="1"/>
  <c r="I10" i="1" l="1"/>
  <c r="I11" i="1"/>
  <c r="F32" i="1" l="1"/>
  <c r="D55" i="1" l="1"/>
  <c r="E55" i="1"/>
  <c r="F55" i="1"/>
  <c r="G55" i="1"/>
  <c r="D45" i="1"/>
  <c r="E45" i="1"/>
  <c r="F45" i="1"/>
  <c r="G45" i="1"/>
  <c r="D25" i="1"/>
  <c r="E25" i="1"/>
  <c r="F25" i="1"/>
  <c r="G25" i="1"/>
  <c r="H45" i="1" l="1"/>
  <c r="H25" i="1"/>
  <c r="H55" i="1"/>
  <c r="H15" i="1"/>
  <c r="D32" i="1"/>
  <c r="D62" i="1"/>
  <c r="I21" i="1"/>
  <c r="D60" i="1"/>
  <c r="I108" i="1"/>
  <c r="I107" i="1"/>
  <c r="I104" i="1"/>
  <c r="I103" i="1"/>
  <c r="I12" i="1"/>
  <c r="I13" i="1"/>
  <c r="I20" i="1"/>
  <c r="I22" i="1"/>
  <c r="I23" i="1"/>
  <c r="G61" i="1"/>
  <c r="G63" i="1"/>
  <c r="F61" i="1"/>
  <c r="F62" i="1"/>
  <c r="F63" i="1"/>
  <c r="E61" i="1"/>
  <c r="E62" i="1"/>
  <c r="E63" i="1"/>
  <c r="D61" i="1"/>
  <c r="D63" i="1"/>
  <c r="G31" i="1"/>
  <c r="G32" i="1"/>
  <c r="G33" i="1"/>
  <c r="F31" i="1"/>
  <c r="F33" i="1"/>
  <c r="E31" i="1"/>
  <c r="E32" i="1"/>
  <c r="E33" i="1"/>
  <c r="D31" i="1"/>
  <c r="D33" i="1"/>
  <c r="E60" i="1"/>
  <c r="F60" i="1"/>
  <c r="G60" i="1"/>
  <c r="E30" i="1"/>
  <c r="F30" i="1"/>
  <c r="G30" i="1"/>
  <c r="H109" i="1"/>
  <c r="I43" i="1"/>
  <c r="I53" i="1"/>
  <c r="I40" i="1"/>
  <c r="I50" i="1"/>
  <c r="I41" i="1"/>
  <c r="I42" i="1"/>
  <c r="I51" i="1"/>
  <c r="I52" i="1"/>
  <c r="I45" i="1" l="1"/>
  <c r="I55" i="1"/>
  <c r="I25" i="1"/>
  <c r="I15" i="1"/>
  <c r="H33" i="1"/>
  <c r="G35" i="1"/>
  <c r="I31" i="1"/>
  <c r="I109" i="1"/>
  <c r="D65" i="1"/>
  <c r="H32" i="1"/>
  <c r="I32" i="1"/>
  <c r="H61" i="1"/>
  <c r="I61" i="1"/>
  <c r="H31" i="1"/>
  <c r="I105" i="1"/>
  <c r="I63" i="1"/>
  <c r="F35" i="1"/>
  <c r="E35" i="1"/>
  <c r="I33" i="1"/>
  <c r="I62" i="1"/>
  <c r="H62" i="1"/>
  <c r="D35" i="1"/>
  <c r="G65" i="1"/>
  <c r="H63" i="1"/>
  <c r="I95" i="1"/>
  <c r="F65" i="1"/>
  <c r="E65" i="1"/>
  <c r="I60" i="1"/>
  <c r="H30" i="1"/>
  <c r="I30" i="1"/>
  <c r="H60" i="1"/>
  <c r="I35" i="1" l="1"/>
  <c r="I65" i="1"/>
  <c r="H35" i="1"/>
  <c r="H6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14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SMECO uses different criteria for C&amp;I. Small is less than 25kW. Mid is demand of 25-1000kW. Large is greater than 1000kW
</t>
        </r>
      </text>
    </comment>
  </commentList>
</comments>
</file>

<file path=xl/sharedStrings.xml><?xml version="1.0" encoding="utf-8"?>
<sst xmlns="http://schemas.openxmlformats.org/spreadsheetml/2006/main" count="174" uniqueCount="85">
  <si>
    <t>Total number of all residential TOU accounts</t>
  </si>
  <si>
    <t>Percentage of Res. TOU accounts served by suppliers</t>
  </si>
  <si>
    <t>BGE</t>
  </si>
  <si>
    <t>Pepco</t>
  </si>
  <si>
    <t>Residential TOU MW Load served by suppliers</t>
  </si>
  <si>
    <t>Total MW load of all residential TOU accounts</t>
  </si>
  <si>
    <t>Percentage of Res. TOU MW load served by suppliers</t>
  </si>
  <si>
    <t>*Only BGE and Pepco have significant number of Residential TOU customers</t>
  </si>
  <si>
    <r>
      <t xml:space="preserve">   </t>
    </r>
    <r>
      <rPr>
        <sz val="10"/>
        <rFont val="Arial"/>
        <family val="2"/>
      </rPr>
      <t>generation rates went into effect for all customers, with the exception of AP residential customers, effective July 2004.</t>
    </r>
  </si>
  <si>
    <t xml:space="preserve">   level for small C&amp;I service (Type 1 SOS) for each utility but less than 600 kW.</t>
  </si>
  <si>
    <t xml:space="preserve">   25 kW.  These customers are eligible for "Type 1" fixed price utility Standard Offer Service</t>
  </si>
  <si>
    <t>Special Analysis Tables</t>
  </si>
  <si>
    <t>Potomac Edison</t>
  </si>
  <si>
    <t>PE Switches from Supplier</t>
  </si>
  <si>
    <t>PE Switches to Supplier</t>
  </si>
  <si>
    <t>PE</t>
  </si>
  <si>
    <t>Electric Choice Enrollment Monthly Report</t>
  </si>
  <si>
    <t>All Investor Owned Utilities in Maryland</t>
  </si>
  <si>
    <t>A description of all terms used in these tables is provided on the last page following the tables.</t>
  </si>
  <si>
    <t>Number of Customers Served by Electric Suppliers</t>
  </si>
  <si>
    <t>Distribution Utility</t>
  </si>
  <si>
    <t>Residential</t>
  </si>
  <si>
    <t>Small C &amp; I</t>
  </si>
  <si>
    <t>Mid C &amp; I</t>
  </si>
  <si>
    <t>Large C &amp; I</t>
  </si>
  <si>
    <t>All C &amp; I</t>
  </si>
  <si>
    <t>Total</t>
  </si>
  <si>
    <t xml:space="preserve">Baltimore Gas and Electric </t>
  </si>
  <si>
    <t>Potomac Electric Power</t>
  </si>
  <si>
    <t>Total Number of Distribution Service Accounts</t>
  </si>
  <si>
    <t>Baltimore Gas and Electric</t>
  </si>
  <si>
    <t>Percentage of Customers Served by Electric Suppliers</t>
  </si>
  <si>
    <t>Total Demand in MW (Peak Load Obligation) Served by Electric Suppliers</t>
  </si>
  <si>
    <t>Total MW Peak Load Obligation for all Distribution Accounts</t>
  </si>
  <si>
    <t>Percentage of Peak Load Obligation Served by Electric Suppliers</t>
  </si>
  <si>
    <t>Number of Electric Suppliers Serving Enrolled Customers</t>
  </si>
  <si>
    <t>Note: Suppliers may serve more than one customer type and operate in more than one service territory.</t>
  </si>
  <si>
    <t>Number of Customers that Switched from or to a Supplier During This Reporting Month</t>
  </si>
  <si>
    <t>Note: A switch from a supplier can be either to another supplier or to utility Standard Offer Service</t>
  </si>
  <si>
    <t>BGE Switches from Supplier</t>
  </si>
  <si>
    <t>BGE Switches to Supplier</t>
  </si>
  <si>
    <t>Pepco Switches from Supplier</t>
  </si>
  <si>
    <t>Pepco Switches to Supplier</t>
  </si>
  <si>
    <t>Total Switches from Suppliers</t>
  </si>
  <si>
    <t>Total Switches to Suppliers</t>
  </si>
  <si>
    <t>Residential Time-Of-Use Enrollment</t>
  </si>
  <si>
    <t>This table focuses only on BGE and Pepco Residential Time-Of-Use metered customers*</t>
  </si>
  <si>
    <t>The customers and load represented in this table are included in the total residential information above</t>
  </si>
  <si>
    <t>Residential TOU accounts served by suppliers</t>
  </si>
  <si>
    <t xml:space="preserve">   Generation rates are based on the Case 8908 Standard Offer Service framework. </t>
  </si>
  <si>
    <t xml:space="preserve">   600 kW, these customers are eligible for either "Type 3" fixed price utility Standard Offer Service</t>
  </si>
  <si>
    <t xml:space="preserve">   or hourly priced service (based on PJM hourly LMP) if they do not switch to a supplier.</t>
  </si>
  <si>
    <t>Large C&amp;I Customers on Utility Service</t>
  </si>
  <si>
    <t xml:space="preserve">For those large C&amp;I customers who are NOT served by suppliers, this table outlines number of customers </t>
  </si>
  <si>
    <t>and amount of load served under the Type 3 fixed price and the hourly priced options</t>
  </si>
  <si>
    <t>Type 3 Fixed Price customers</t>
  </si>
  <si>
    <t>Type 3 Fixed Price MW Load</t>
  </si>
  <si>
    <t>Hourly Priced customers</t>
  </si>
  <si>
    <t>Hourly Priced MW Load</t>
  </si>
  <si>
    <t>Terms and clarifications for Enrollment Report Tables</t>
  </si>
  <si>
    <t>All investor owned utility customers are eligible to take service from competitive retail electric suppliers. Market based</t>
  </si>
  <si>
    <t>Small C&amp;I customers are commercial or industrial customers with demands less than or equal to</t>
  </si>
  <si>
    <t>Mid-sized C&amp;I customers are commercial or industrial customers with demands greater than the</t>
  </si>
  <si>
    <t>Large C&amp;I customers are commercial or industrial customers with demands equal to or greater than</t>
  </si>
  <si>
    <t>Delmarva Power &amp; Light</t>
  </si>
  <si>
    <t>Delmarva Switches from Supplier</t>
  </si>
  <si>
    <t>Delmarva Switches to Supplier</t>
  </si>
  <si>
    <t>Delmarva</t>
  </si>
  <si>
    <t xml:space="preserve">   These customers are eligible for "Type 2" fixed price utility Standard Offer Service if they do not switch to a supplier.</t>
  </si>
  <si>
    <t>The format for these reports changed effective May, 2004.  All "Residential" and "Total" information is comparable</t>
  </si>
  <si>
    <t xml:space="preserve">  in prior reports, before and after the format change. The "All C&amp;I" column is comparable to  the "Non-Residential" </t>
  </si>
  <si>
    <t xml:space="preserve">   that is comparable to the "Special Analysis" tables.</t>
  </si>
  <si>
    <t xml:space="preserve">  column and the "Total" columns are comparable to prior reports. There is no information in the prior reports</t>
  </si>
  <si>
    <t>In accordance with Case 9064, the definitions of Small C&amp;I, Mid C&amp;I and Large C&amp;I customers will remain in effect until June 2008.</t>
  </si>
  <si>
    <t>Southern Maryland Electric Co-Op</t>
  </si>
  <si>
    <t>SMECO Switches from Supplier</t>
  </si>
  <si>
    <t>SMECO Switches to Supplier</t>
  </si>
  <si>
    <t>SMECO</t>
  </si>
  <si>
    <r>
      <rPr>
        <b/>
        <i/>
        <sz val="10"/>
        <color rgb="FFFF0000"/>
        <rFont val="Arial"/>
        <family val="2"/>
      </rPr>
      <t>814e Enrollment</t>
    </r>
    <r>
      <rPr>
        <b/>
        <sz val="10"/>
        <rFont val="Arial"/>
        <family val="2"/>
      </rPr>
      <t xml:space="preserve"> is a </t>
    </r>
    <r>
      <rPr>
        <b/>
        <i/>
        <sz val="10"/>
        <color rgb="FFFF0000"/>
        <rFont val="Arial"/>
        <family val="2"/>
      </rPr>
      <t>switch</t>
    </r>
    <r>
      <rPr>
        <b/>
        <sz val="10"/>
        <rFont val="Arial"/>
        <family val="2"/>
      </rPr>
      <t xml:space="preserve"> from the utility SOS </t>
    </r>
    <r>
      <rPr>
        <b/>
        <i/>
        <sz val="10"/>
        <color rgb="FFFF0000"/>
        <rFont val="Arial"/>
        <family val="2"/>
      </rPr>
      <t>to a supplier</t>
    </r>
  </si>
  <si>
    <r>
      <rPr>
        <b/>
        <i/>
        <sz val="10"/>
        <color rgb="FFFF0000"/>
        <rFont val="Arial"/>
        <family val="2"/>
      </rPr>
      <t>814d Drop</t>
    </r>
    <r>
      <rPr>
        <b/>
        <sz val="10"/>
        <rFont val="Arial"/>
        <family val="2"/>
      </rPr>
      <t xml:space="preserve"> is a </t>
    </r>
    <r>
      <rPr>
        <b/>
        <i/>
        <sz val="10"/>
        <color rgb="FFFF0000"/>
        <rFont val="Arial"/>
        <family val="2"/>
      </rPr>
      <t>switch</t>
    </r>
    <r>
      <rPr>
        <b/>
        <sz val="10"/>
        <rFont val="Arial"/>
        <family val="2"/>
      </rPr>
      <t xml:space="preserve"> </t>
    </r>
    <r>
      <rPr>
        <b/>
        <i/>
        <sz val="10"/>
        <color rgb="FFFF0000"/>
        <rFont val="Arial"/>
        <family val="2"/>
      </rPr>
      <t>from supplier</t>
    </r>
    <r>
      <rPr>
        <b/>
        <sz val="10"/>
        <rFont val="Arial"/>
        <family val="2"/>
      </rPr>
      <t xml:space="preserve"> to utility SOS</t>
    </r>
  </si>
  <si>
    <t xml:space="preserve">   if they do not switch to a supplier. </t>
  </si>
  <si>
    <t xml:space="preserve">   SMECO refers to these customers as those with demandsgreater than the level for small C&amp;I service but less than 1000 kW.</t>
  </si>
  <si>
    <t xml:space="preserve">   SMECO refers to these customers as those with demands greater than 1000 kW.</t>
  </si>
  <si>
    <t>N/A</t>
  </si>
  <si>
    <t>Month Ending July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</si>
</sst>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%"/>
    <numFmt numFmtId="165" formatCode="0.0"/>
    <numFmt numFmtId="166" formatCode="#,##0.0"/>
    <numFmt numFmtId="167" formatCode="_(* #,##0_);_(* \(#,##0\);_(* &quot;-&quot;??_);_(@_)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48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9"/>
      <color rgb="FF000000"/>
      <name val="Tahoma"/>
      <family val="2"/>
    </font>
    <font>
      <b/>
      <i/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theme="3" tint="0.3999755851924192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0">
    <xf numFmtId="0" fontId="0" fillId="0" borderId="0"/>
    <xf numFmtId="43" fontId="19" fillId="0" borderId="0" applyFont="0" applyFill="0" applyBorder="0" applyAlignment="0" applyProtection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51">
    <xf numFmtId="0" fontId="0" fillId="0" borderId="0" xfId="0"/>
    <xf numFmtId="0" fontId="0" fillId="0" borderId="3" xfId="0" applyBorder="1"/>
    <xf numFmtId="0" fontId="0" fillId="0" borderId="4" xfId="0" applyBorder="1"/>
    <xf numFmtId="0" fontId="20" fillId="0" borderId="0" xfId="0" applyFont="1"/>
    <xf numFmtId="0" fontId="20" fillId="0" borderId="0" xfId="0" applyFont="1" applyAlignment="1">
      <alignment horizontal="center"/>
    </xf>
    <xf numFmtId="165" fontId="0" fillId="0" borderId="3" xfId="0" applyNumberFormat="1" applyBorder="1"/>
    <xf numFmtId="165" fontId="0" fillId="0" borderId="4" xfId="0" applyNumberFormat="1" applyBorder="1"/>
    <xf numFmtId="165" fontId="0" fillId="0" borderId="5" xfId="0" applyNumberFormat="1" applyBorder="1"/>
    <xf numFmtId="165" fontId="0" fillId="0" borderId="0" xfId="0" applyNumberFormat="1"/>
    <xf numFmtId="0" fontId="22" fillId="0" borderId="3" xfId="0" applyFont="1" applyBorder="1"/>
    <xf numFmtId="0" fontId="22" fillId="0" borderId="4" xfId="0" applyFont="1" applyBorder="1"/>
    <xf numFmtId="0" fontId="22" fillId="0" borderId="1" xfId="0" applyFont="1" applyBorder="1"/>
    <xf numFmtId="0" fontId="23" fillId="0" borderId="3" xfId="0" applyFont="1" applyBorder="1"/>
    <xf numFmtId="0" fontId="23" fillId="0" borderId="4" xfId="0" applyFont="1" applyBorder="1"/>
    <xf numFmtId="165" fontId="22" fillId="0" borderId="3" xfId="0" applyNumberFormat="1" applyFont="1" applyBorder="1"/>
    <xf numFmtId="165" fontId="22" fillId="0" borderId="4" xfId="0" applyNumberFormat="1" applyFont="1" applyBorder="1"/>
    <xf numFmtId="0" fontId="0" fillId="0" borderId="8" xfId="0" applyBorder="1"/>
    <xf numFmtId="0" fontId="20" fillId="0" borderId="8" xfId="0" applyFont="1" applyBorder="1"/>
    <xf numFmtId="0" fontId="20" fillId="0" borderId="8" xfId="0" applyFont="1" applyBorder="1" applyAlignment="1">
      <alignment horizontal="center"/>
    </xf>
    <xf numFmtId="0" fontId="22" fillId="0" borderId="10" xfId="0" applyFont="1" applyBorder="1"/>
    <xf numFmtId="0" fontId="22" fillId="0" borderId="11" xfId="0" applyFont="1" applyBorder="1"/>
    <xf numFmtId="0" fontId="20" fillId="0" borderId="10" xfId="0" applyFont="1" applyBorder="1"/>
    <xf numFmtId="0" fontId="24" fillId="0" borderId="12" xfId="0" applyFont="1" applyBorder="1"/>
    <xf numFmtId="0" fontId="24" fillId="0" borderId="13" xfId="0" applyFont="1" applyBorder="1"/>
    <xf numFmtId="0" fontId="24" fillId="0" borderId="14" xfId="0" applyFont="1" applyBorder="1"/>
    <xf numFmtId="165" fontId="22" fillId="0" borderId="10" xfId="0" applyNumberFormat="1" applyFont="1" applyBorder="1"/>
    <xf numFmtId="165" fontId="20" fillId="0" borderId="10" xfId="0" applyNumberFormat="1" applyFont="1" applyBorder="1"/>
    <xf numFmtId="165" fontId="24" fillId="0" borderId="12" xfId="0" applyNumberFormat="1" applyFont="1" applyBorder="1"/>
    <xf numFmtId="165" fontId="24" fillId="0" borderId="13" xfId="0" applyNumberFormat="1" applyFont="1" applyBorder="1"/>
    <xf numFmtId="165" fontId="24" fillId="0" borderId="14" xfId="0" applyNumberFormat="1" applyFont="1" applyBorder="1"/>
    <xf numFmtId="0" fontId="22" fillId="0" borderId="17" xfId="0" applyFont="1" applyBorder="1"/>
    <xf numFmtId="0" fontId="22" fillId="0" borderId="18" xfId="0" applyFont="1" applyBorder="1"/>
    <xf numFmtId="0" fontId="22" fillId="0" borderId="19" xfId="0" applyFont="1" applyBorder="1"/>
    <xf numFmtId="165" fontId="22" fillId="0" borderId="20" xfId="0" applyNumberFormat="1" applyFont="1" applyBorder="1"/>
    <xf numFmtId="165" fontId="22" fillId="0" borderId="21" xfId="0" applyNumberFormat="1" applyFont="1" applyBorder="1"/>
    <xf numFmtId="0" fontId="24" fillId="0" borderId="10" xfId="0" applyFont="1" applyBorder="1"/>
    <xf numFmtId="0" fontId="23" fillId="0" borderId="13" xfId="0" applyFont="1" applyBorder="1"/>
    <xf numFmtId="0" fontId="23" fillId="0" borderId="14" xfId="0" applyFont="1" applyBorder="1"/>
    <xf numFmtId="0" fontId="0" fillId="0" borderId="13" xfId="0" applyBorder="1"/>
    <xf numFmtId="0" fontId="20" fillId="0" borderId="11" xfId="0" applyFont="1" applyBorder="1" applyAlignment="1">
      <alignment horizontal="center"/>
    </xf>
    <xf numFmtId="0" fontId="20" fillId="0" borderId="12" xfId="0" applyFont="1" applyBorder="1"/>
    <xf numFmtId="0" fontId="0" fillId="0" borderId="27" xfId="0" applyBorder="1"/>
    <xf numFmtId="0" fontId="26" fillId="0" borderId="3" xfId="0" applyFont="1" applyBorder="1"/>
    <xf numFmtId="0" fontId="26" fillId="0" borderId="0" xfId="0" applyFont="1"/>
    <xf numFmtId="165" fontId="26" fillId="0" borderId="3" xfId="0" applyNumberFormat="1" applyFont="1" applyBorder="1"/>
    <xf numFmtId="0" fontId="27" fillId="0" borderId="0" xfId="0" applyFont="1"/>
    <xf numFmtId="0" fontId="27" fillId="0" borderId="7" xfId="0" applyFont="1" applyBorder="1"/>
    <xf numFmtId="0" fontId="27" fillId="0" borderId="10" xfId="0" applyFont="1" applyBorder="1"/>
    <xf numFmtId="165" fontId="27" fillId="0" borderId="0" xfId="0" applyNumberFormat="1" applyFont="1"/>
    <xf numFmtId="165" fontId="27" fillId="0" borderId="5" xfId="0" applyNumberFormat="1" applyFont="1" applyBorder="1"/>
    <xf numFmtId="0" fontId="27" fillId="0" borderId="22" xfId="0" applyFont="1" applyBorder="1"/>
    <xf numFmtId="0" fontId="27" fillId="0" borderId="26" xfId="0" applyFont="1" applyBorder="1"/>
    <xf numFmtId="0" fontId="27" fillId="0" borderId="12" xfId="0" applyFont="1" applyBorder="1"/>
    <xf numFmtId="0" fontId="27" fillId="0" borderId="0" xfId="0" applyFont="1" applyAlignment="1">
      <alignment horizontal="center"/>
    </xf>
    <xf numFmtId="0" fontId="27" fillId="0" borderId="9" xfId="0" applyFont="1" applyBorder="1"/>
    <xf numFmtId="0" fontId="27" fillId="0" borderId="8" xfId="0" applyFont="1" applyBorder="1"/>
    <xf numFmtId="0" fontId="27" fillId="0" borderId="1" xfId="0" applyFont="1" applyBorder="1"/>
    <xf numFmtId="0" fontId="27" fillId="0" borderId="23" xfId="0" applyFont="1" applyBorder="1"/>
    <xf numFmtId="0" fontId="27" fillId="0" borderId="27" xfId="0" applyFont="1" applyBorder="1"/>
    <xf numFmtId="0" fontId="27" fillId="0" borderId="28" xfId="0" applyFont="1" applyBorder="1"/>
    <xf numFmtId="0" fontId="27" fillId="0" borderId="3" xfId="0" applyFont="1" applyBorder="1"/>
    <xf numFmtId="0" fontId="27" fillId="0" borderId="13" xfId="0" applyFont="1" applyBorder="1"/>
    <xf numFmtId="0" fontId="27" fillId="0" borderId="4" xfId="0" applyFont="1" applyBorder="1"/>
    <xf numFmtId="1" fontId="27" fillId="0" borderId="1" xfId="0" applyNumberFormat="1" applyFont="1" applyBorder="1"/>
    <xf numFmtId="0" fontId="27" fillId="0" borderId="14" xfId="0" applyFont="1" applyBorder="1"/>
    <xf numFmtId="0" fontId="19" fillId="0" borderId="0" xfId="0" applyFont="1"/>
    <xf numFmtId="0" fontId="24" fillId="0" borderId="0" xfId="0" applyFont="1" applyAlignment="1">
      <alignment horizontal="center"/>
    </xf>
    <xf numFmtId="0" fontId="21" fillId="0" borderId="3" xfId="0" applyFont="1" applyBorder="1"/>
    <xf numFmtId="0" fontId="30" fillId="0" borderId="0" xfId="0" applyFont="1"/>
    <xf numFmtId="3" fontId="0" fillId="0" borderId="0" xfId="0" applyNumberFormat="1"/>
    <xf numFmtId="3" fontId="27" fillId="0" borderId="0" xfId="0" applyNumberFormat="1" applyFont="1"/>
    <xf numFmtId="0" fontId="20" fillId="0" borderId="1" xfId="0" applyFont="1" applyBorder="1" applyAlignment="1">
      <alignment horizontal="center"/>
    </xf>
    <xf numFmtId="3" fontId="27" fillId="0" borderId="1" xfId="0" applyNumberFormat="1" applyFont="1" applyBorder="1"/>
    <xf numFmtId="3" fontId="27" fillId="0" borderId="1" xfId="0" applyNumberFormat="1" applyFont="1" applyBorder="1" applyAlignment="1">
      <alignment wrapText="1"/>
    </xf>
    <xf numFmtId="38" fontId="27" fillId="0" borderId="1" xfId="0" applyNumberFormat="1" applyFont="1" applyBorder="1" applyAlignment="1">
      <alignment wrapText="1"/>
    </xf>
    <xf numFmtId="0" fontId="27" fillId="0" borderId="1" xfId="0" applyFont="1" applyBorder="1" applyAlignment="1">
      <alignment wrapText="1"/>
    </xf>
    <xf numFmtId="3" fontId="19" fillId="0" borderId="1" xfId="0" applyNumberFormat="1" applyFont="1" applyBorder="1" applyAlignment="1">
      <alignment horizontal="right"/>
    </xf>
    <xf numFmtId="0" fontId="27" fillId="0" borderId="1" xfId="0" applyFont="1" applyBorder="1" applyAlignment="1">
      <alignment horizontal="right"/>
    </xf>
    <xf numFmtId="3" fontId="27" fillId="0" borderId="1" xfId="0" applyNumberFormat="1" applyFont="1" applyBorder="1" applyAlignment="1">
      <alignment horizontal="right" vertical="top" wrapText="1"/>
    </xf>
    <xf numFmtId="3" fontId="27" fillId="0" borderId="4" xfId="0" applyNumberFormat="1" applyFont="1" applyBorder="1"/>
    <xf numFmtId="43" fontId="27" fillId="0" borderId="1" xfId="1" applyFont="1" applyFill="1" applyBorder="1" applyAlignment="1">
      <alignment horizontal="right" vertical="top" wrapText="1"/>
    </xf>
    <xf numFmtId="43" fontId="19" fillId="0" borderId="4" xfId="1" applyFont="1" applyFill="1" applyBorder="1"/>
    <xf numFmtId="0" fontId="27" fillId="0" borderId="24" xfId="0" applyFont="1" applyBorder="1"/>
    <xf numFmtId="1" fontId="27" fillId="0" borderId="2" xfId="0" applyNumberFormat="1" applyFont="1" applyBorder="1"/>
    <xf numFmtId="165" fontId="27" fillId="0" borderId="15" xfId="0" applyNumberFormat="1" applyFont="1" applyBorder="1"/>
    <xf numFmtId="165" fontId="27" fillId="0" borderId="29" xfId="0" applyNumberFormat="1" applyFont="1" applyBorder="1"/>
    <xf numFmtId="3" fontId="27" fillId="0" borderId="1" xfId="0" applyNumberFormat="1" applyFont="1" applyBorder="1" applyAlignment="1">
      <alignment horizontal="right"/>
    </xf>
    <xf numFmtId="0" fontId="27" fillId="0" borderId="1" xfId="0" applyFont="1" applyBorder="1" applyAlignment="1">
      <alignment horizontal="right" vertical="top" wrapText="1"/>
    </xf>
    <xf numFmtId="3" fontId="24" fillId="0" borderId="15" xfId="0" applyNumberFormat="1" applyFont="1" applyBorder="1" applyAlignment="1">
      <alignment horizontal="right"/>
    </xf>
    <xf numFmtId="3" fontId="24" fillId="0" borderId="15" xfId="0" applyNumberFormat="1" applyFont="1" applyBorder="1"/>
    <xf numFmtId="3" fontId="24" fillId="0" borderId="16" xfId="0" applyNumberFormat="1" applyFont="1" applyBorder="1"/>
    <xf numFmtId="0" fontId="27" fillId="0" borderId="0" xfId="0" applyFont="1" applyAlignment="1">
      <alignment horizontal="right"/>
    </xf>
    <xf numFmtId="0" fontId="27" fillId="0" borderId="8" xfId="0" applyFont="1" applyBorder="1" applyAlignment="1">
      <alignment horizontal="right"/>
    </xf>
    <xf numFmtId="0" fontId="20" fillId="0" borderId="8" xfId="0" applyFont="1" applyBorder="1" applyAlignment="1">
      <alignment horizontal="right"/>
    </xf>
    <xf numFmtId="0" fontId="22" fillId="0" borderId="1" xfId="0" applyFont="1" applyBorder="1" applyAlignment="1">
      <alignment horizontal="right"/>
    </xf>
    <xf numFmtId="164" fontId="27" fillId="0" borderId="1" xfId="0" applyNumberFormat="1" applyFont="1" applyBorder="1"/>
    <xf numFmtId="164" fontId="24" fillId="0" borderId="15" xfId="0" applyNumberFormat="1" applyFont="1" applyBorder="1"/>
    <xf numFmtId="164" fontId="24" fillId="0" borderId="16" xfId="0" applyNumberFormat="1" applyFont="1" applyBorder="1"/>
    <xf numFmtId="165" fontId="22" fillId="0" borderId="1" xfId="0" applyNumberFormat="1" applyFont="1" applyBorder="1"/>
    <xf numFmtId="165" fontId="22" fillId="0" borderId="11" xfId="0" applyNumberFormat="1" applyFont="1" applyBorder="1"/>
    <xf numFmtId="167" fontId="27" fillId="0" borderId="1" xfId="1" applyNumberFormat="1" applyFont="1" applyFill="1" applyBorder="1" applyAlignment="1">
      <alignment horizontal="right" vertical="top" wrapText="1"/>
    </xf>
    <xf numFmtId="164" fontId="27" fillId="0" borderId="0" xfId="0" applyNumberFormat="1" applyFont="1"/>
    <xf numFmtId="165" fontId="22" fillId="0" borderId="2" xfId="0" applyNumberFormat="1" applyFont="1" applyBorder="1"/>
    <xf numFmtId="0" fontId="30" fillId="0" borderId="15" xfId="0" applyFont="1" applyBorder="1"/>
    <xf numFmtId="1" fontId="24" fillId="0" borderId="16" xfId="0" applyNumberFormat="1" applyFont="1" applyBorder="1"/>
    <xf numFmtId="3" fontId="19" fillId="0" borderId="0" xfId="0" applyNumberFormat="1" applyFont="1"/>
    <xf numFmtId="4" fontId="0" fillId="0" borderId="0" xfId="0" applyNumberFormat="1"/>
    <xf numFmtId="164" fontId="19" fillId="0" borderId="1" xfId="0" applyNumberFormat="1" applyFont="1" applyBorder="1" applyAlignment="1">
      <alignment horizontal="right"/>
    </xf>
    <xf numFmtId="0" fontId="20" fillId="0" borderId="6" xfId="0" applyFont="1" applyBorder="1"/>
    <xf numFmtId="0" fontId="20" fillId="0" borderId="1" xfId="0" applyFont="1" applyBorder="1"/>
    <xf numFmtId="0" fontId="20" fillId="0" borderId="11" xfId="0" applyFont="1" applyBorder="1"/>
    <xf numFmtId="10" fontId="20" fillId="0" borderId="1" xfId="0" applyNumberFormat="1" applyFont="1" applyBorder="1" applyAlignment="1">
      <alignment horizontal="right"/>
    </xf>
    <xf numFmtId="10" fontId="20" fillId="0" borderId="4" xfId="0" applyNumberFormat="1" applyFont="1" applyBorder="1"/>
    <xf numFmtId="10" fontId="20" fillId="0" borderId="11" xfId="0" applyNumberFormat="1" applyFont="1" applyBorder="1"/>
    <xf numFmtId="10" fontId="20" fillId="0" borderId="25" xfId="0" applyNumberFormat="1" applyFont="1" applyBorder="1"/>
    <xf numFmtId="10" fontId="20" fillId="0" borderId="15" xfId="0" applyNumberFormat="1" applyFont="1" applyBorder="1"/>
    <xf numFmtId="10" fontId="20" fillId="0" borderId="16" xfId="0" applyNumberFormat="1" applyFont="1" applyBorder="1"/>
    <xf numFmtId="3" fontId="20" fillId="0" borderId="11" xfId="0" applyNumberFormat="1" applyFont="1" applyBorder="1"/>
    <xf numFmtId="166" fontId="20" fillId="0" borderId="11" xfId="0" applyNumberFormat="1" applyFont="1" applyBorder="1"/>
    <xf numFmtId="3" fontId="20" fillId="0" borderId="1" xfId="0" applyNumberFormat="1" applyFont="1" applyBorder="1"/>
    <xf numFmtId="3" fontId="24" fillId="0" borderId="1" xfId="0" applyNumberFormat="1" applyFont="1" applyBorder="1"/>
    <xf numFmtId="3" fontId="24" fillId="0" borderId="30" xfId="0" applyNumberFormat="1" applyFont="1" applyBorder="1"/>
    <xf numFmtId="164" fontId="20" fillId="0" borderId="1" xfId="0" applyNumberFormat="1" applyFont="1" applyBorder="1"/>
    <xf numFmtId="164" fontId="20" fillId="0" borderId="11" xfId="0" applyNumberFormat="1" applyFont="1" applyBorder="1"/>
    <xf numFmtId="3" fontId="20" fillId="0" borderId="1" xfId="0" applyNumberFormat="1" applyFont="1" applyBorder="1" applyAlignment="1">
      <alignment horizontal="right"/>
    </xf>
    <xf numFmtId="3" fontId="20" fillId="0" borderId="11" xfId="0" applyNumberFormat="1" applyFont="1" applyBorder="1" applyAlignment="1">
      <alignment horizontal="right"/>
    </xf>
    <xf numFmtId="0" fontId="27" fillId="2" borderId="7" xfId="0" applyFont="1" applyFill="1" applyBorder="1"/>
    <xf numFmtId="0" fontId="0" fillId="2" borderId="8" xfId="0" applyFill="1" applyBorder="1"/>
    <xf numFmtId="0" fontId="27" fillId="2" borderId="8" xfId="0" applyFont="1" applyFill="1" applyBorder="1"/>
    <xf numFmtId="0" fontId="20" fillId="2" borderId="8" xfId="0" applyFont="1" applyFill="1" applyBorder="1" applyAlignment="1">
      <alignment horizontal="center"/>
    </xf>
    <xf numFmtId="0" fontId="27" fillId="2" borderId="9" xfId="0" applyFont="1" applyFill="1" applyBorder="1"/>
    <xf numFmtId="0" fontId="27" fillId="2" borderId="0" xfId="0" applyFont="1" applyFill="1"/>
    <xf numFmtId="0" fontId="0" fillId="2" borderId="0" xfId="0" applyFill="1"/>
    <xf numFmtId="0" fontId="20" fillId="2" borderId="0" xfId="0" applyFont="1" applyFill="1" applyAlignment="1">
      <alignment horizontal="center"/>
    </xf>
    <xf numFmtId="0" fontId="20" fillId="0" borderId="4" xfId="0" applyFont="1" applyBorder="1"/>
    <xf numFmtId="3" fontId="31" fillId="0" borderId="1" xfId="0" applyNumberFormat="1" applyFont="1" applyBorder="1" applyAlignment="1">
      <alignment horizontal="right"/>
    </xf>
    <xf numFmtId="3" fontId="31" fillId="0" borderId="1" xfId="0" applyNumberFormat="1" applyFont="1" applyBorder="1"/>
    <xf numFmtId="3" fontId="19" fillId="0" borderId="1" xfId="0" applyNumberFormat="1" applyFont="1" applyBorder="1"/>
    <xf numFmtId="167" fontId="27" fillId="0" borderId="1" xfId="1" applyNumberFormat="1" applyFont="1" applyBorder="1" applyAlignment="1">
      <alignment horizontal="right"/>
    </xf>
    <xf numFmtId="3" fontId="24" fillId="0" borderId="11" xfId="0" applyNumberFormat="1" applyFont="1" applyBorder="1"/>
    <xf numFmtId="0" fontId="19" fillId="0" borderId="11" xfId="0" applyFont="1" applyBorder="1"/>
    <xf numFmtId="0" fontId="19" fillId="0" borderId="16" xfId="0" applyFont="1" applyBorder="1"/>
    <xf numFmtId="0" fontId="20" fillId="0" borderId="31" xfId="0" applyFont="1" applyBorder="1" applyAlignment="1">
      <alignment horizontal="center"/>
    </xf>
    <xf numFmtId="1" fontId="20" fillId="0" borderId="32" xfId="0" applyNumberFormat="1" applyFont="1" applyBorder="1"/>
    <xf numFmtId="1" fontId="20" fillId="0" borderId="33" xfId="0" applyNumberFormat="1" applyFont="1" applyBorder="1"/>
    <xf numFmtId="49" fontId="0" fillId="0" borderId="22" xfId="0" applyNumberFormat="1" applyBorder="1" applyAlignment="1">
      <alignment horizontal="center" wrapText="1"/>
    </xf>
    <xf numFmtId="49" fontId="0" fillId="0" borderId="0" xfId="0" applyNumberFormat="1" applyAlignment="1">
      <alignment horizontal="center" wrapText="1"/>
    </xf>
    <xf numFmtId="49" fontId="0" fillId="0" borderId="23" xfId="0" applyNumberFormat="1" applyBorder="1" applyAlignment="1">
      <alignment horizontal="center" wrapText="1"/>
    </xf>
    <xf numFmtId="0" fontId="0" fillId="0" borderId="2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3" xfId="0" applyBorder="1" applyAlignment="1">
      <alignment horizontal="center"/>
    </xf>
  </cellXfs>
  <cellStyles count="20">
    <cellStyle name="Comma" xfId="1" builtinId="3"/>
    <cellStyle name="Normal" xfId="0" builtinId="0"/>
    <cellStyle name="Normal 10" xfId="10" xr:uid="{721166E6-4B7F-44EE-98E7-E15D7E894779}"/>
    <cellStyle name="Normal 11" xfId="11" xr:uid="{148D4E8C-5F84-4307-80A9-30F25CCB98FB}"/>
    <cellStyle name="Normal 12" xfId="12" xr:uid="{44A3C355-3F38-4D87-8C51-E78A61EA1F55}"/>
    <cellStyle name="Normal 13" xfId="13" xr:uid="{C80F8469-63DD-4D21-83E7-AC6BEC5903CA}"/>
    <cellStyle name="Normal 14" xfId="14" xr:uid="{1ADDE84B-788F-42CF-A951-14DD3397E06B}"/>
    <cellStyle name="Normal 15" xfId="15" xr:uid="{F0BDE0A7-EC8A-46FA-96EE-BFDB30D1111F}"/>
    <cellStyle name="Normal 16" xfId="16" xr:uid="{962385B2-BD7C-4726-BDE5-9C506E69B4E5}"/>
    <cellStyle name="Normal 17" xfId="17" xr:uid="{5007289C-07D6-4934-B635-859890C8CDC1}"/>
    <cellStyle name="Normal 18" xfId="18" xr:uid="{C7A3A2E4-0CD7-4C4B-87C8-459C932F45C3}"/>
    <cellStyle name="Normal 19" xfId="19" xr:uid="{A3A32701-86F3-40E6-BA5D-57128D4BF734}"/>
    <cellStyle name="Normal 2" xfId="2" xr:uid="{A2BA7ACA-5959-46D7-9415-1886DEB00770}"/>
    <cellStyle name="Normal 3" xfId="3" xr:uid="{46641AC5-22C0-4F07-834C-9E55DACE30E2}"/>
    <cellStyle name="Normal 4" xfId="4" xr:uid="{1A126719-DC1B-4FA2-8C7A-4432E387AE19}"/>
    <cellStyle name="Normal 5" xfId="5" xr:uid="{3E030808-084C-4BC3-A196-6075A6AC4FB5}"/>
    <cellStyle name="Normal 6" xfId="6" xr:uid="{DD7E13B9-2B66-49A9-8B5B-7F59AF68EB1B}"/>
    <cellStyle name="Normal 7" xfId="7" xr:uid="{1FF5D02C-E973-469A-8DC2-9138FB688347}"/>
    <cellStyle name="Normal 8" xfId="8" xr:uid="{EB37FCFF-5AC6-444F-A7B0-F09B4E7D5F35}"/>
    <cellStyle name="Normal 9" xfId="9" xr:uid="{D1AB87E1-6F7A-4A33-971F-4F11DE9D0023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47"/>
  <sheetViews>
    <sheetView tabSelected="1" zoomScaleNormal="100" workbookViewId="0">
      <selection activeCell="L30" sqref="L30"/>
    </sheetView>
  </sheetViews>
  <sheetFormatPr defaultColWidth="8.85546875" defaultRowHeight="12.75" x14ac:dyDescent="0.2"/>
  <cols>
    <col min="1" max="1" width="8.85546875" style="45"/>
    <col min="3" max="3" width="15.28515625" customWidth="1"/>
    <col min="4" max="4" width="11.85546875" style="45" customWidth="1"/>
    <col min="5" max="5" width="11.42578125" style="45" customWidth="1"/>
    <col min="6" max="7" width="12.42578125" style="45" customWidth="1"/>
    <col min="8" max="9" width="13.28515625" style="45" customWidth="1"/>
    <col min="11" max="11" width="11.28515625" bestFit="1" customWidth="1"/>
    <col min="12" max="12" width="9.28515625" bestFit="1" customWidth="1"/>
  </cols>
  <sheetData>
    <row r="1" spans="1:15" x14ac:dyDescent="0.2">
      <c r="K1" s="65"/>
    </row>
    <row r="2" spans="1:15" x14ac:dyDescent="0.2">
      <c r="F2" s="4" t="s">
        <v>16</v>
      </c>
      <c r="J2" s="69"/>
      <c r="K2" s="69"/>
    </row>
    <row r="3" spans="1:15" x14ac:dyDescent="0.2">
      <c r="F3" s="4" t="s">
        <v>17</v>
      </c>
      <c r="I3" s="70"/>
      <c r="K3" s="69"/>
    </row>
    <row r="4" spans="1:15" x14ac:dyDescent="0.2">
      <c r="F4" s="4" t="s">
        <v>84</v>
      </c>
      <c r="H4" s="65"/>
      <c r="I4" s="70"/>
      <c r="J4" s="69"/>
      <c r="K4" s="69"/>
    </row>
    <row r="5" spans="1:15" x14ac:dyDescent="0.2">
      <c r="F5" s="66"/>
      <c r="H5" s="65"/>
      <c r="I5" s="65"/>
      <c r="J5" s="65"/>
    </row>
    <row r="6" spans="1:15" x14ac:dyDescent="0.2">
      <c r="E6" s="53"/>
      <c r="F6" s="53" t="s">
        <v>18</v>
      </c>
      <c r="M6" s="69"/>
      <c r="N6" s="69"/>
    </row>
    <row r="7" spans="1:15" ht="13.5" thickBot="1" x14ac:dyDescent="0.25">
      <c r="M7" s="69"/>
      <c r="N7" s="69"/>
    </row>
    <row r="8" spans="1:15" x14ac:dyDescent="0.2">
      <c r="A8" s="46"/>
      <c r="B8" s="16"/>
      <c r="C8" s="16"/>
      <c r="D8" s="17"/>
      <c r="E8" s="17"/>
      <c r="F8" s="18" t="s">
        <v>19</v>
      </c>
      <c r="G8" s="17"/>
      <c r="H8" s="17"/>
      <c r="I8" s="54"/>
      <c r="K8" s="69"/>
      <c r="L8" s="69"/>
    </row>
    <row r="9" spans="1:15" x14ac:dyDescent="0.2">
      <c r="A9" s="19" t="s">
        <v>20</v>
      </c>
      <c r="B9" s="9"/>
      <c r="C9" s="10"/>
      <c r="D9" s="11" t="s">
        <v>21</v>
      </c>
      <c r="E9" s="11" t="s">
        <v>22</v>
      </c>
      <c r="F9" s="11" t="s">
        <v>23</v>
      </c>
      <c r="G9" s="11" t="s">
        <v>24</v>
      </c>
      <c r="H9" s="11" t="s">
        <v>25</v>
      </c>
      <c r="I9" s="20" t="s">
        <v>26</v>
      </c>
      <c r="K9" s="105"/>
      <c r="L9" s="69"/>
    </row>
    <row r="10" spans="1:15" ht="12.75" customHeight="1" x14ac:dyDescent="0.2">
      <c r="A10" s="21" t="s">
        <v>12</v>
      </c>
      <c r="B10" s="1"/>
      <c r="C10" s="67"/>
      <c r="D10" s="86">
        <v>188</v>
      </c>
      <c r="E10" s="86">
        <v>8009</v>
      </c>
      <c r="F10" s="86">
        <v>3587</v>
      </c>
      <c r="G10" s="86">
        <v>108</v>
      </c>
      <c r="H10" s="124">
        <f>SUM(E10:G10)</f>
        <v>11704</v>
      </c>
      <c r="I10" s="125">
        <f>SUM(D10:G10)</f>
        <v>11892</v>
      </c>
      <c r="K10" s="69"/>
      <c r="L10" s="69"/>
      <c r="M10" s="69"/>
      <c r="N10" s="69"/>
    </row>
    <row r="11" spans="1:15" s="43" customFormat="1" ht="13.5" customHeight="1" x14ac:dyDescent="0.2">
      <c r="A11" s="21" t="s">
        <v>27</v>
      </c>
      <c r="B11" s="42"/>
      <c r="C11" s="42"/>
      <c r="D11" s="78">
        <v>1429</v>
      </c>
      <c r="E11" s="78">
        <v>32481</v>
      </c>
      <c r="F11" s="78">
        <v>15144</v>
      </c>
      <c r="G11" s="87">
        <v>456</v>
      </c>
      <c r="H11" s="124">
        <f t="shared" ref="H11:H13" si="0">SUM(E11:G11)</f>
        <v>48081</v>
      </c>
      <c r="I11" s="125">
        <f>SUM(D11:G11)</f>
        <v>49510</v>
      </c>
      <c r="K11" s="69"/>
      <c r="L11" s="69"/>
      <c r="M11" s="69"/>
      <c r="N11" s="69"/>
      <c r="O11"/>
    </row>
    <row r="12" spans="1:15" ht="12.75" customHeight="1" x14ac:dyDescent="0.2">
      <c r="A12" s="21" t="s">
        <v>64</v>
      </c>
      <c r="B12" s="1"/>
      <c r="C12" s="1"/>
      <c r="D12" s="86">
        <v>278</v>
      </c>
      <c r="E12" s="86">
        <v>7624</v>
      </c>
      <c r="F12" s="86">
        <v>3357</v>
      </c>
      <c r="G12" s="86">
        <v>0</v>
      </c>
      <c r="H12" s="124">
        <f>SUM(E12:G12)</f>
        <v>10981</v>
      </c>
      <c r="I12" s="125">
        <f>SUM(D12:G12)</f>
        <v>11259</v>
      </c>
      <c r="K12" s="69"/>
      <c r="L12" s="69"/>
    </row>
    <row r="13" spans="1:15" ht="12.75" customHeight="1" x14ac:dyDescent="0.2">
      <c r="A13" s="21" t="s">
        <v>28</v>
      </c>
      <c r="B13" s="1"/>
      <c r="C13" s="1"/>
      <c r="D13" s="86">
        <v>670</v>
      </c>
      <c r="E13" s="86">
        <v>8794</v>
      </c>
      <c r="F13" s="86">
        <v>9053</v>
      </c>
      <c r="G13" s="86">
        <v>405</v>
      </c>
      <c r="H13" s="124">
        <f t="shared" si="0"/>
        <v>18252</v>
      </c>
      <c r="I13" s="125">
        <f>SUM(D13:G13)</f>
        <v>18922</v>
      </c>
      <c r="K13" s="105"/>
      <c r="L13" s="69"/>
    </row>
    <row r="14" spans="1:15" ht="13.5" customHeight="1" x14ac:dyDescent="0.2">
      <c r="A14" s="21" t="s">
        <v>74</v>
      </c>
      <c r="B14" s="1"/>
      <c r="C14" s="2"/>
      <c r="D14" s="135">
        <v>0</v>
      </c>
      <c r="E14" s="76">
        <v>237</v>
      </c>
      <c r="F14" s="76">
        <v>104</v>
      </c>
      <c r="G14" s="76">
        <v>1</v>
      </c>
      <c r="H14" s="124">
        <f t="shared" ref="H14" si="1">SUM(E14:G14)</f>
        <v>342</v>
      </c>
      <c r="I14" s="125">
        <f>SUM(D14:G14)</f>
        <v>342</v>
      </c>
      <c r="K14" s="105"/>
      <c r="L14" s="69"/>
    </row>
    <row r="15" spans="1:15" ht="13.5" customHeight="1" thickBot="1" x14ac:dyDescent="0.25">
      <c r="A15" s="22" t="s">
        <v>26</v>
      </c>
      <c r="B15" s="23"/>
      <c r="C15" s="24"/>
      <c r="D15" s="88">
        <f>SUM(D10:D14)</f>
        <v>2565</v>
      </c>
      <c r="E15" s="88">
        <f>SUM(E10:E14)</f>
        <v>57145</v>
      </c>
      <c r="F15" s="88">
        <f>SUM(F10:F14)</f>
        <v>31245</v>
      </c>
      <c r="G15" s="88">
        <f>SUM(G10:G14)</f>
        <v>970</v>
      </c>
      <c r="H15" s="89">
        <f t="shared" ref="H15:I15" si="2">SUM(H10:H14)</f>
        <v>89360</v>
      </c>
      <c r="I15" s="90">
        <f t="shared" si="2"/>
        <v>91925</v>
      </c>
      <c r="K15" s="105"/>
      <c r="L15" s="69"/>
      <c r="M15" s="69"/>
      <c r="N15" s="69"/>
    </row>
    <row r="16" spans="1:15" ht="12.75" customHeight="1" x14ac:dyDescent="0.2">
      <c r="D16" s="91"/>
      <c r="E16" s="91"/>
      <c r="F16" s="91"/>
      <c r="G16" s="91"/>
      <c r="K16" s="69"/>
    </row>
    <row r="17" spans="1:16" ht="13.5" customHeight="1" thickBot="1" x14ac:dyDescent="0.25">
      <c r="D17" s="91"/>
      <c r="E17" s="91"/>
      <c r="F17" s="91"/>
      <c r="G17" s="91"/>
    </row>
    <row r="18" spans="1:16" ht="12.75" customHeight="1" x14ac:dyDescent="0.2">
      <c r="A18" s="46"/>
      <c r="B18" s="16"/>
      <c r="C18" s="16"/>
      <c r="D18" s="92"/>
      <c r="E18" s="92"/>
      <c r="F18" s="93" t="s">
        <v>29</v>
      </c>
      <c r="G18" s="92"/>
      <c r="H18" s="55"/>
      <c r="I18" s="54"/>
    </row>
    <row r="19" spans="1:16" ht="12.75" customHeight="1" x14ac:dyDescent="0.2">
      <c r="A19" s="19" t="s">
        <v>20</v>
      </c>
      <c r="B19" s="9"/>
      <c r="C19" s="10"/>
      <c r="D19" s="94" t="s">
        <v>21</v>
      </c>
      <c r="E19" s="94" t="s">
        <v>22</v>
      </c>
      <c r="F19" s="94" t="s">
        <v>23</v>
      </c>
      <c r="G19" s="94" t="s">
        <v>24</v>
      </c>
      <c r="H19" s="11" t="s">
        <v>25</v>
      </c>
      <c r="I19" s="20" t="s">
        <v>26</v>
      </c>
    </row>
    <row r="20" spans="1:16" ht="13.5" customHeight="1" x14ac:dyDescent="0.2">
      <c r="A20" s="21" t="s">
        <v>12</v>
      </c>
      <c r="B20" s="1"/>
      <c r="C20" s="1"/>
      <c r="D20" s="86">
        <v>261850</v>
      </c>
      <c r="E20" s="86">
        <v>30674</v>
      </c>
      <c r="F20" s="86">
        <v>6544</v>
      </c>
      <c r="G20" s="86">
        <v>115</v>
      </c>
      <c r="H20" s="124">
        <f>SUM(E20:G20)</f>
        <v>37333</v>
      </c>
      <c r="I20" s="125">
        <f>SUM(D20:G20)</f>
        <v>299183</v>
      </c>
    </row>
    <row r="21" spans="1:16" s="43" customFormat="1" x14ac:dyDescent="0.2">
      <c r="A21" s="21" t="s">
        <v>30</v>
      </c>
      <c r="B21" s="42"/>
      <c r="C21" s="42"/>
      <c r="D21" s="78">
        <v>1231570</v>
      </c>
      <c r="E21" s="78">
        <v>106713</v>
      </c>
      <c r="F21" s="78">
        <v>26123</v>
      </c>
      <c r="G21" s="78">
        <v>498</v>
      </c>
      <c r="H21" s="124">
        <f>SUM(E21:G21)</f>
        <v>133334</v>
      </c>
      <c r="I21" s="125">
        <f>SUM(D21:G21)</f>
        <v>1364904</v>
      </c>
      <c r="L21" s="69"/>
      <c r="M21"/>
      <c r="N21"/>
      <c r="O21"/>
      <c r="P21"/>
    </row>
    <row r="22" spans="1:16" x14ac:dyDescent="0.2">
      <c r="A22" s="21" t="s">
        <v>64</v>
      </c>
      <c r="B22" s="1"/>
      <c r="C22" s="1"/>
      <c r="D22" s="86">
        <v>188149</v>
      </c>
      <c r="E22" s="86">
        <v>27167</v>
      </c>
      <c r="F22" s="86">
        <v>7013</v>
      </c>
      <c r="G22" s="86">
        <v>2</v>
      </c>
      <c r="H22" s="124">
        <f t="shared" ref="H22:H23" si="3">SUM(E22:G22)</f>
        <v>34182</v>
      </c>
      <c r="I22" s="125">
        <f>SUM(D22:G22)</f>
        <v>222331</v>
      </c>
    </row>
    <row r="23" spans="1:16" x14ac:dyDescent="0.2">
      <c r="A23" s="21" t="s">
        <v>28</v>
      </c>
      <c r="B23" s="1"/>
      <c r="C23" s="1"/>
      <c r="D23" s="86">
        <v>560192</v>
      </c>
      <c r="E23" s="86">
        <v>31913</v>
      </c>
      <c r="F23" s="86">
        <v>18643</v>
      </c>
      <c r="G23" s="86">
        <v>504</v>
      </c>
      <c r="H23" s="124">
        <f t="shared" si="3"/>
        <v>51060</v>
      </c>
      <c r="I23" s="125">
        <f>SUM(D23:G23)</f>
        <v>611252</v>
      </c>
    </row>
    <row r="24" spans="1:16" x14ac:dyDescent="0.2">
      <c r="A24" s="21" t="s">
        <v>74</v>
      </c>
      <c r="B24" s="1"/>
      <c r="C24" s="2"/>
      <c r="D24" s="135">
        <v>170584</v>
      </c>
      <c r="E24" s="76">
        <v>12892</v>
      </c>
      <c r="F24" s="76">
        <v>3672</v>
      </c>
      <c r="G24" s="76">
        <v>10</v>
      </c>
      <c r="H24" s="124">
        <f t="shared" ref="H24" si="4">SUM(E24:G24)</f>
        <v>16574</v>
      </c>
      <c r="I24" s="125">
        <f>SUM(D24:G24)</f>
        <v>187158</v>
      </c>
    </row>
    <row r="25" spans="1:16" ht="13.5" thickBot="1" x14ac:dyDescent="0.25">
      <c r="A25" s="22" t="s">
        <v>26</v>
      </c>
      <c r="B25" s="23"/>
      <c r="C25" s="24"/>
      <c r="D25" s="89">
        <f>SUM(D20:D24)</f>
        <v>2412345</v>
      </c>
      <c r="E25" s="89">
        <f>SUM(E20:E24)</f>
        <v>209359</v>
      </c>
      <c r="F25" s="89">
        <f>SUM(F20:F24)</f>
        <v>61995</v>
      </c>
      <c r="G25" s="89">
        <f>SUM(G20:G24)</f>
        <v>1129</v>
      </c>
      <c r="H25" s="89">
        <f t="shared" ref="H25:I25" si="5">SUM(H20:H24)</f>
        <v>272483</v>
      </c>
      <c r="I25" s="90">
        <f t="shared" si="5"/>
        <v>2684828</v>
      </c>
    </row>
    <row r="27" spans="1:16" ht="13.5" thickBot="1" x14ac:dyDescent="0.25"/>
    <row r="28" spans="1:16" x14ac:dyDescent="0.2">
      <c r="A28" s="126"/>
      <c r="B28" s="127"/>
      <c r="C28" s="127"/>
      <c r="D28" s="128"/>
      <c r="E28" s="128"/>
      <c r="F28" s="129" t="s">
        <v>31</v>
      </c>
      <c r="G28" s="128"/>
      <c r="H28" s="128"/>
      <c r="I28" s="130"/>
    </row>
    <row r="29" spans="1:16" x14ac:dyDescent="0.2">
      <c r="A29" s="19" t="s">
        <v>20</v>
      </c>
      <c r="B29" s="9"/>
      <c r="C29" s="10"/>
      <c r="D29" s="11" t="s">
        <v>21</v>
      </c>
      <c r="E29" s="11" t="s">
        <v>22</v>
      </c>
      <c r="F29" s="11" t="s">
        <v>23</v>
      </c>
      <c r="G29" s="11" t="s">
        <v>24</v>
      </c>
      <c r="H29" s="11" t="s">
        <v>25</v>
      </c>
      <c r="I29" s="20" t="s">
        <v>26</v>
      </c>
    </row>
    <row r="30" spans="1:16" x14ac:dyDescent="0.2">
      <c r="A30" s="21" t="s">
        <v>12</v>
      </c>
      <c r="B30" s="1"/>
      <c r="C30" s="2"/>
      <c r="D30" s="95">
        <f t="shared" ref="D30:G31" si="6">D10/D20</f>
        <v>7.1796830246324231E-4</v>
      </c>
      <c r="E30" s="95">
        <f t="shared" si="6"/>
        <v>0.26110060637673599</v>
      </c>
      <c r="F30" s="95">
        <f t="shared" si="6"/>
        <v>0.54813569682151586</v>
      </c>
      <c r="G30" s="95">
        <f t="shared" si="6"/>
        <v>0.93913043478260871</v>
      </c>
      <c r="H30" s="122">
        <f t="shared" ref="H30" si="7">H10/H20</f>
        <v>0.31350279913213513</v>
      </c>
      <c r="I30" s="123">
        <f>I10/I20</f>
        <v>3.9748247727979198E-2</v>
      </c>
    </row>
    <row r="31" spans="1:16" x14ac:dyDescent="0.2">
      <c r="A31" s="21" t="s">
        <v>30</v>
      </c>
      <c r="B31" s="1"/>
      <c r="C31" s="2"/>
      <c r="D31" s="95">
        <f t="shared" si="6"/>
        <v>1.160307574884091E-3</v>
      </c>
      <c r="E31" s="95">
        <f t="shared" si="6"/>
        <v>0.30437716117061653</v>
      </c>
      <c r="F31" s="95">
        <f t="shared" si="6"/>
        <v>0.57971902155188915</v>
      </c>
      <c r="G31" s="95">
        <f t="shared" si="6"/>
        <v>0.91566265060240959</v>
      </c>
      <c r="H31" s="122">
        <f t="shared" ref="D31:I34" si="8">H11/H21</f>
        <v>0.36060569697151512</v>
      </c>
      <c r="I31" s="123">
        <f t="shared" si="8"/>
        <v>3.627361338233312E-2</v>
      </c>
      <c r="J31" s="65"/>
    </row>
    <row r="32" spans="1:16" x14ac:dyDescent="0.2">
      <c r="A32" s="21" t="s">
        <v>64</v>
      </c>
      <c r="B32" s="1"/>
      <c r="C32" s="2"/>
      <c r="D32" s="95">
        <f>D12/D22</f>
        <v>1.4775523654125189E-3</v>
      </c>
      <c r="E32" s="95">
        <f>E12/E22</f>
        <v>0.28063459344057129</v>
      </c>
      <c r="F32" s="95">
        <f>F12/F22</f>
        <v>0.47868244688435763</v>
      </c>
      <c r="G32" s="95">
        <f>G12/G22</f>
        <v>0</v>
      </c>
      <c r="H32" s="122">
        <f t="shared" si="8"/>
        <v>0.3212509507928149</v>
      </c>
      <c r="I32" s="123">
        <f t="shared" si="8"/>
        <v>5.0640711371783512E-2</v>
      </c>
    </row>
    <row r="33" spans="1:18" x14ac:dyDescent="0.2">
      <c r="A33" s="21" t="s">
        <v>28</v>
      </c>
      <c r="B33" s="1"/>
      <c r="C33" s="2"/>
      <c r="D33" s="95">
        <f t="shared" si="8"/>
        <v>1.1960185079401349E-3</v>
      </c>
      <c r="E33" s="95">
        <f t="shared" si="8"/>
        <v>0.27556168332654402</v>
      </c>
      <c r="F33" s="95">
        <f t="shared" si="8"/>
        <v>0.48559781151102288</v>
      </c>
      <c r="G33" s="95">
        <f t="shared" si="8"/>
        <v>0.8035714285714286</v>
      </c>
      <c r="H33" s="122">
        <f t="shared" si="8"/>
        <v>0.35746180963572266</v>
      </c>
      <c r="I33" s="123">
        <f t="shared" si="8"/>
        <v>3.0956135930843579E-2</v>
      </c>
    </row>
    <row r="34" spans="1:18" x14ac:dyDescent="0.2">
      <c r="A34" s="21" t="s">
        <v>74</v>
      </c>
      <c r="B34" s="1"/>
      <c r="C34" s="2"/>
      <c r="D34" s="95">
        <f t="shared" si="8"/>
        <v>0</v>
      </c>
      <c r="E34" s="95">
        <f t="shared" si="8"/>
        <v>1.8383493639466335E-2</v>
      </c>
      <c r="F34" s="95">
        <f t="shared" si="8"/>
        <v>2.8322440087145968E-2</v>
      </c>
      <c r="G34" s="95">
        <f t="shared" si="8"/>
        <v>0.1</v>
      </c>
      <c r="H34" s="122">
        <f t="shared" si="8"/>
        <v>2.0634729093761312E-2</v>
      </c>
      <c r="I34" s="123">
        <f t="shared" si="8"/>
        <v>1.8273330554932196E-3</v>
      </c>
    </row>
    <row r="35" spans="1:18" ht="13.5" thickBot="1" x14ac:dyDescent="0.25">
      <c r="A35" s="22" t="s">
        <v>26</v>
      </c>
      <c r="B35" s="23"/>
      <c r="C35" s="24"/>
      <c r="D35" s="96">
        <f t="shared" ref="D35:I35" si="9">D15/D25</f>
        <v>1.0632807496440185E-3</v>
      </c>
      <c r="E35" s="96">
        <f t="shared" si="9"/>
        <v>0.27295220172048967</v>
      </c>
      <c r="F35" s="96">
        <f t="shared" si="9"/>
        <v>0.50399225744011611</v>
      </c>
      <c r="G35" s="96">
        <f t="shared" si="9"/>
        <v>0.8591674047829938</v>
      </c>
      <c r="H35" s="96">
        <f t="shared" si="9"/>
        <v>0.32794706458751555</v>
      </c>
      <c r="I35" s="97">
        <f t="shared" si="9"/>
        <v>3.4238692385508494E-2</v>
      </c>
    </row>
    <row r="37" spans="1:18" ht="13.5" thickBot="1" x14ac:dyDescent="0.25"/>
    <row r="38" spans="1:18" x14ac:dyDescent="0.2">
      <c r="A38" s="46"/>
      <c r="B38" s="16"/>
      <c r="C38" s="16"/>
      <c r="D38" s="55"/>
      <c r="E38" s="55"/>
      <c r="F38" s="18" t="s">
        <v>32</v>
      </c>
      <c r="G38" s="55"/>
      <c r="H38" s="55"/>
      <c r="I38" s="54"/>
    </row>
    <row r="39" spans="1:18" x14ac:dyDescent="0.2">
      <c r="A39" s="25" t="s">
        <v>20</v>
      </c>
      <c r="B39" s="14"/>
      <c r="C39" s="15"/>
      <c r="D39" s="98" t="s">
        <v>21</v>
      </c>
      <c r="E39" s="98" t="s">
        <v>22</v>
      </c>
      <c r="F39" s="98" t="s">
        <v>23</v>
      </c>
      <c r="G39" s="98" t="s">
        <v>24</v>
      </c>
      <c r="H39" s="98" t="s">
        <v>25</v>
      </c>
      <c r="I39" s="99" t="s">
        <v>26</v>
      </c>
      <c r="K39" s="106"/>
    </row>
    <row r="40" spans="1:18" x14ac:dyDescent="0.2">
      <c r="A40" s="21" t="s">
        <v>12</v>
      </c>
      <c r="B40" s="5"/>
      <c r="C40" s="5"/>
      <c r="D40" s="86">
        <v>1.4</v>
      </c>
      <c r="E40" s="86">
        <v>33.299999999999997</v>
      </c>
      <c r="F40" s="86">
        <v>438.4</v>
      </c>
      <c r="G40" s="86">
        <v>360.7</v>
      </c>
      <c r="H40" s="124">
        <f>SUM(E40:G40)</f>
        <v>832.4</v>
      </c>
      <c r="I40" s="125">
        <f>SUM(D40:G40)</f>
        <v>833.8</v>
      </c>
      <c r="K40" s="106"/>
    </row>
    <row r="41" spans="1:18" s="43" customFormat="1" x14ac:dyDescent="0.2">
      <c r="A41" s="26" t="s">
        <v>30</v>
      </c>
      <c r="B41" s="44"/>
      <c r="C41" s="44"/>
      <c r="D41" s="78">
        <v>5</v>
      </c>
      <c r="E41" s="78">
        <v>77</v>
      </c>
      <c r="F41" s="78">
        <v>1067</v>
      </c>
      <c r="G41" s="100">
        <v>1037</v>
      </c>
      <c r="H41" s="124">
        <f t="shared" ref="H41:H43" si="10">SUM(E41:G41)</f>
        <v>2181</v>
      </c>
      <c r="I41" s="125">
        <f>SUM(D41:G41)</f>
        <v>2186</v>
      </c>
      <c r="K41" s="106"/>
      <c r="L41" s="106"/>
      <c r="M41" s="106"/>
      <c r="N41"/>
      <c r="O41"/>
      <c r="P41"/>
      <c r="Q41"/>
      <c r="R41"/>
    </row>
    <row r="42" spans="1:18" x14ac:dyDescent="0.2">
      <c r="A42" s="26" t="s">
        <v>64</v>
      </c>
      <c r="B42" s="5"/>
      <c r="C42" s="5"/>
      <c r="D42" s="86">
        <v>0.9</v>
      </c>
      <c r="E42" s="86">
        <v>19.2</v>
      </c>
      <c r="F42" s="86">
        <v>237.7</v>
      </c>
      <c r="G42" s="135">
        <v>0</v>
      </c>
      <c r="H42" s="124">
        <f t="shared" si="10"/>
        <v>256.89999999999998</v>
      </c>
      <c r="I42" s="125">
        <f>SUM(D42:G42)</f>
        <v>257.8</v>
      </c>
      <c r="K42" s="106"/>
      <c r="L42" s="106"/>
      <c r="M42" s="106"/>
    </row>
    <row r="43" spans="1:18" x14ac:dyDescent="0.2">
      <c r="A43" s="26" t="s">
        <v>28</v>
      </c>
      <c r="B43" s="5"/>
      <c r="C43" s="5"/>
      <c r="D43" s="86">
        <v>2.2999999999999998</v>
      </c>
      <c r="E43" s="86">
        <v>20.100000000000001</v>
      </c>
      <c r="F43" s="86">
        <v>573.4</v>
      </c>
      <c r="G43" s="86">
        <v>532.29999999999995</v>
      </c>
      <c r="H43" s="124">
        <f t="shared" si="10"/>
        <v>1125.8</v>
      </c>
      <c r="I43" s="125">
        <f>SUM(D43:G43)</f>
        <v>1128.0999999999999</v>
      </c>
      <c r="K43" s="106"/>
      <c r="L43" s="106"/>
      <c r="M43" s="106"/>
    </row>
    <row r="44" spans="1:18" x14ac:dyDescent="0.2">
      <c r="A44" s="21" t="s">
        <v>74</v>
      </c>
      <c r="B44" s="5"/>
      <c r="C44" s="6"/>
      <c r="D44" s="136">
        <v>0</v>
      </c>
      <c r="E44" s="137">
        <v>0.6</v>
      </c>
      <c r="F44" s="137">
        <v>4.3</v>
      </c>
      <c r="G44" s="137">
        <v>0.5</v>
      </c>
      <c r="H44" s="124">
        <f t="shared" ref="H44" si="11">SUM(E44:G44)</f>
        <v>5.3999999999999995</v>
      </c>
      <c r="I44" s="125">
        <f>SUM(D44:G44)</f>
        <v>5.3999999999999995</v>
      </c>
      <c r="L44" s="106"/>
      <c r="M44" s="106"/>
    </row>
    <row r="45" spans="1:18" ht="13.5" thickBot="1" x14ac:dyDescent="0.25">
      <c r="A45" s="27" t="s">
        <v>26</v>
      </c>
      <c r="B45" s="28"/>
      <c r="C45" s="29"/>
      <c r="D45" s="89">
        <f t="shared" ref="D45:I45" si="12">SUM(D40:D44)</f>
        <v>9.6000000000000014</v>
      </c>
      <c r="E45" s="89">
        <f t="shared" si="12"/>
        <v>150.19999999999999</v>
      </c>
      <c r="F45" s="89">
        <f t="shared" si="12"/>
        <v>2320.8000000000002</v>
      </c>
      <c r="G45" s="89">
        <f t="shared" si="12"/>
        <v>1930.5</v>
      </c>
      <c r="H45" s="89">
        <f t="shared" si="12"/>
        <v>4401.5</v>
      </c>
      <c r="I45" s="90">
        <f t="shared" si="12"/>
        <v>4411.1000000000004</v>
      </c>
      <c r="K45" s="69"/>
      <c r="L45" s="106"/>
      <c r="M45" s="106"/>
      <c r="N45" s="69"/>
    </row>
    <row r="46" spans="1:18" x14ac:dyDescent="0.2">
      <c r="A46" s="48"/>
      <c r="B46" s="8"/>
      <c r="C46" s="8"/>
      <c r="D46" s="48"/>
      <c r="E46" s="48"/>
      <c r="F46" s="48"/>
      <c r="G46" s="48"/>
      <c r="H46" s="48"/>
      <c r="I46" s="48"/>
      <c r="L46" s="106"/>
      <c r="M46" s="106"/>
      <c r="N46" s="69"/>
    </row>
    <row r="47" spans="1:18" ht="13.5" thickBot="1" x14ac:dyDescent="0.25">
      <c r="A47" s="49"/>
      <c r="B47" s="7"/>
      <c r="C47" s="7"/>
      <c r="D47" s="49"/>
      <c r="E47" s="49"/>
      <c r="F47" s="49"/>
      <c r="G47" s="49"/>
      <c r="H47" s="49"/>
      <c r="I47" s="49"/>
      <c r="L47" s="106"/>
      <c r="M47" s="106"/>
    </row>
    <row r="48" spans="1:18" x14ac:dyDescent="0.2">
      <c r="A48" s="46"/>
      <c r="B48" s="16"/>
      <c r="C48" s="16"/>
      <c r="D48" s="55"/>
      <c r="E48" s="55"/>
      <c r="F48" s="18" t="s">
        <v>33</v>
      </c>
      <c r="G48" s="55"/>
      <c r="H48" s="55"/>
      <c r="I48" s="54"/>
      <c r="L48" s="106"/>
      <c r="M48" s="106"/>
    </row>
    <row r="49" spans="1:18" x14ac:dyDescent="0.2">
      <c r="A49" s="25" t="s">
        <v>20</v>
      </c>
      <c r="B49" s="14"/>
      <c r="C49" s="15"/>
      <c r="D49" s="98" t="s">
        <v>21</v>
      </c>
      <c r="E49" s="98" t="s">
        <v>22</v>
      </c>
      <c r="F49" s="98" t="s">
        <v>23</v>
      </c>
      <c r="G49" s="98" t="s">
        <v>24</v>
      </c>
      <c r="H49" s="98" t="s">
        <v>25</v>
      </c>
      <c r="I49" s="99" t="s">
        <v>26</v>
      </c>
      <c r="L49" s="106"/>
      <c r="M49" s="106"/>
    </row>
    <row r="50" spans="1:18" x14ac:dyDescent="0.2">
      <c r="A50" s="21" t="s">
        <v>12</v>
      </c>
      <c r="B50" s="5"/>
      <c r="C50" s="5"/>
      <c r="D50" s="86">
        <v>1739</v>
      </c>
      <c r="E50" s="86">
        <v>113.4</v>
      </c>
      <c r="F50" s="86">
        <v>616.6</v>
      </c>
      <c r="G50" s="76">
        <v>381.7</v>
      </c>
      <c r="H50" s="124">
        <f>SUM(E50:G50)</f>
        <v>1111.7</v>
      </c>
      <c r="I50" s="117">
        <f>SUM(D50:G50)</f>
        <v>2850.7</v>
      </c>
      <c r="L50" s="106"/>
      <c r="M50" s="106"/>
    </row>
    <row r="51" spans="1:18" s="43" customFormat="1" x14ac:dyDescent="0.2">
      <c r="A51" s="26" t="s">
        <v>30</v>
      </c>
      <c r="B51" s="44"/>
      <c r="C51" s="44"/>
      <c r="D51" s="78">
        <v>3643</v>
      </c>
      <c r="E51" s="78">
        <v>268</v>
      </c>
      <c r="F51" s="78">
        <v>1477</v>
      </c>
      <c r="G51" s="78">
        <v>1084</v>
      </c>
      <c r="H51" s="124">
        <f t="shared" ref="H51:H53" si="13">SUM(E51:G51)</f>
        <v>2829</v>
      </c>
      <c r="I51" s="117">
        <f>SUM(D51:G51)</f>
        <v>6472</v>
      </c>
      <c r="L51" s="106"/>
      <c r="M51" s="106"/>
      <c r="N51"/>
      <c r="O51"/>
      <c r="P51"/>
      <c r="Q51"/>
      <c r="R51"/>
    </row>
    <row r="52" spans="1:18" x14ac:dyDescent="0.2">
      <c r="A52" s="26" t="s">
        <v>64</v>
      </c>
      <c r="B52" s="5"/>
      <c r="C52" s="5"/>
      <c r="D52" s="78">
        <v>529.20000000000005</v>
      </c>
      <c r="E52" s="78">
        <v>54.8</v>
      </c>
      <c r="F52" s="78">
        <v>303</v>
      </c>
      <c r="G52" s="78">
        <v>0</v>
      </c>
      <c r="H52" s="124">
        <f t="shared" si="13"/>
        <v>357.8</v>
      </c>
      <c r="I52" s="117">
        <f>SUM(D52:G52)</f>
        <v>887</v>
      </c>
      <c r="L52" s="106"/>
      <c r="M52" s="106"/>
    </row>
    <row r="53" spans="1:18" x14ac:dyDescent="0.2">
      <c r="A53" s="26" t="s">
        <v>28</v>
      </c>
      <c r="B53" s="5"/>
      <c r="C53" s="5"/>
      <c r="D53" s="86">
        <v>1577.4</v>
      </c>
      <c r="E53" s="86">
        <v>66.7</v>
      </c>
      <c r="F53" s="86">
        <v>836.1</v>
      </c>
      <c r="G53" s="86">
        <v>592.4</v>
      </c>
      <c r="H53" s="124">
        <f t="shared" si="13"/>
        <v>1495.2</v>
      </c>
      <c r="I53" s="117">
        <f>SUM(D53:G53)</f>
        <v>3072.6000000000004</v>
      </c>
      <c r="L53" s="106"/>
      <c r="M53" s="106"/>
    </row>
    <row r="54" spans="1:18" x14ac:dyDescent="0.2">
      <c r="A54" s="21" t="s">
        <v>74</v>
      </c>
      <c r="B54" s="5"/>
      <c r="C54" s="6"/>
      <c r="D54" s="136">
        <v>481.9</v>
      </c>
      <c r="E54" s="137">
        <v>29.4</v>
      </c>
      <c r="F54" s="137">
        <v>147.6</v>
      </c>
      <c r="G54" s="137">
        <v>23.1</v>
      </c>
      <c r="H54" s="124">
        <f t="shared" ref="H54" si="14">SUM(E54:G54)</f>
        <v>200.1</v>
      </c>
      <c r="I54" s="117">
        <f>SUM(D54:G54)</f>
        <v>682</v>
      </c>
      <c r="L54" s="106"/>
      <c r="M54" s="106"/>
    </row>
    <row r="55" spans="1:18" ht="13.5" thickBot="1" x14ac:dyDescent="0.25">
      <c r="A55" s="27" t="s">
        <v>26</v>
      </c>
      <c r="B55" s="28"/>
      <c r="C55" s="29"/>
      <c r="D55" s="89">
        <f t="shared" ref="D55:I55" si="15">SUM(D50:D54)</f>
        <v>7970.5</v>
      </c>
      <c r="E55" s="89">
        <f t="shared" si="15"/>
        <v>532.29999999999995</v>
      </c>
      <c r="F55" s="89">
        <f t="shared" si="15"/>
        <v>3380.2999999999997</v>
      </c>
      <c r="G55" s="89">
        <f t="shared" si="15"/>
        <v>2081.1999999999998</v>
      </c>
      <c r="H55" s="89">
        <f t="shared" si="15"/>
        <v>5993.8</v>
      </c>
      <c r="I55" s="90">
        <f t="shared" si="15"/>
        <v>13964.300000000001</v>
      </c>
      <c r="L55" s="106"/>
      <c r="M55" s="106"/>
    </row>
    <row r="56" spans="1:18" x14ac:dyDescent="0.2">
      <c r="A56" s="48"/>
      <c r="B56" s="8"/>
      <c r="C56" s="8"/>
      <c r="D56" s="48"/>
      <c r="E56" s="48"/>
      <c r="F56" s="48"/>
      <c r="G56" s="48"/>
      <c r="H56" s="48"/>
      <c r="I56" s="48"/>
    </row>
    <row r="57" spans="1:18" ht="13.5" thickBot="1" x14ac:dyDescent="0.25"/>
    <row r="58" spans="1:18" x14ac:dyDescent="0.2">
      <c r="A58" s="126"/>
      <c r="B58" s="127"/>
      <c r="C58" s="127"/>
      <c r="D58" s="128"/>
      <c r="E58" s="128"/>
      <c r="F58" s="129" t="s">
        <v>34</v>
      </c>
      <c r="G58" s="128"/>
      <c r="H58" s="128"/>
      <c r="I58" s="130"/>
    </row>
    <row r="59" spans="1:18" x14ac:dyDescent="0.2">
      <c r="A59" s="25" t="s">
        <v>20</v>
      </c>
      <c r="B59" s="9"/>
      <c r="C59" s="10"/>
      <c r="D59" s="98" t="s">
        <v>21</v>
      </c>
      <c r="E59" s="98" t="s">
        <v>22</v>
      </c>
      <c r="F59" s="98" t="s">
        <v>23</v>
      </c>
      <c r="G59" s="98" t="s">
        <v>24</v>
      </c>
      <c r="H59" s="98" t="s">
        <v>25</v>
      </c>
      <c r="I59" s="99" t="s">
        <v>26</v>
      </c>
    </row>
    <row r="60" spans="1:18" x14ac:dyDescent="0.2">
      <c r="A60" s="21" t="s">
        <v>12</v>
      </c>
      <c r="B60" s="1"/>
      <c r="C60" s="2"/>
      <c r="D60" s="95">
        <f>D40/D50</f>
        <v>8.0506037952846456E-4</v>
      </c>
      <c r="E60" s="95">
        <f t="shared" ref="E60:I60" si="16">E40/E50</f>
        <v>0.29365079365079361</v>
      </c>
      <c r="F60" s="95">
        <f t="shared" si="16"/>
        <v>0.71099578332792723</v>
      </c>
      <c r="G60" s="95">
        <f t="shared" si="16"/>
        <v>0.94498297091957029</v>
      </c>
      <c r="H60" s="122">
        <f t="shared" si="16"/>
        <v>0.74876315552757033</v>
      </c>
      <c r="I60" s="123">
        <f t="shared" si="16"/>
        <v>0.29248956396674503</v>
      </c>
    </row>
    <row r="61" spans="1:18" x14ac:dyDescent="0.2">
      <c r="A61" s="26" t="s">
        <v>30</v>
      </c>
      <c r="B61" s="1"/>
      <c r="C61" s="2"/>
      <c r="D61" s="95">
        <f>D41/D51</f>
        <v>1.372495196266813E-3</v>
      </c>
      <c r="E61" s="95">
        <f>E41/E51</f>
        <v>0.28731343283582089</v>
      </c>
      <c r="F61" s="95">
        <f>F41/F51</f>
        <v>0.72241029113067023</v>
      </c>
      <c r="G61" s="95">
        <f>G41/G51</f>
        <v>0.95664206642066418</v>
      </c>
      <c r="H61" s="122">
        <f>H41/H51</f>
        <v>0.77094379639448574</v>
      </c>
      <c r="I61" s="123">
        <f t="shared" ref="H61:I64" si="17">I41/I51</f>
        <v>0.33776266996291721</v>
      </c>
      <c r="J61" s="65"/>
    </row>
    <row r="62" spans="1:18" x14ac:dyDescent="0.2">
      <c r="A62" s="26" t="s">
        <v>64</v>
      </c>
      <c r="B62" s="1"/>
      <c r="C62" s="2"/>
      <c r="D62" s="95">
        <f>D42/D52</f>
        <v>1.7006802721088435E-3</v>
      </c>
      <c r="E62" s="95">
        <f t="shared" ref="D62:G64" si="18">E42/E52</f>
        <v>0.35036496350364965</v>
      </c>
      <c r="F62" s="95">
        <f t="shared" si="18"/>
        <v>0.78448844884488445</v>
      </c>
      <c r="G62" s="107" t="s">
        <v>83</v>
      </c>
      <c r="H62" s="122">
        <f>H42/H52</f>
        <v>0.71799888205701501</v>
      </c>
      <c r="I62" s="123">
        <f t="shared" si="17"/>
        <v>0.29064261555806087</v>
      </c>
    </row>
    <row r="63" spans="1:18" x14ac:dyDescent="0.2">
      <c r="A63" s="26" t="s">
        <v>28</v>
      </c>
      <c r="B63" s="1"/>
      <c r="C63" s="2"/>
      <c r="D63" s="95">
        <f t="shared" si="18"/>
        <v>1.4580956003550144E-3</v>
      </c>
      <c r="E63" s="95">
        <f t="shared" si="18"/>
        <v>0.30134932533733133</v>
      </c>
      <c r="F63" s="95">
        <f t="shared" si="18"/>
        <v>0.68580313359645972</v>
      </c>
      <c r="G63" s="95">
        <f t="shared" si="18"/>
        <v>0.89854827819041183</v>
      </c>
      <c r="H63" s="122">
        <f t="shared" si="17"/>
        <v>0.75294275013376133</v>
      </c>
      <c r="I63" s="123">
        <f t="shared" si="17"/>
        <v>0.36714834342250857</v>
      </c>
    </row>
    <row r="64" spans="1:18" x14ac:dyDescent="0.2">
      <c r="A64" s="21" t="s">
        <v>74</v>
      </c>
      <c r="B64" s="1"/>
      <c r="C64" s="2"/>
      <c r="D64" s="95">
        <f t="shared" si="18"/>
        <v>0</v>
      </c>
      <c r="E64" s="95">
        <f t="shared" si="18"/>
        <v>2.0408163265306124E-2</v>
      </c>
      <c r="F64" s="95">
        <f t="shared" si="18"/>
        <v>2.9132791327913278E-2</v>
      </c>
      <c r="G64" s="95">
        <f t="shared" si="18"/>
        <v>2.1645021645021644E-2</v>
      </c>
      <c r="H64" s="122">
        <f t="shared" si="17"/>
        <v>2.6986506746626684E-2</v>
      </c>
      <c r="I64" s="123">
        <f t="shared" si="17"/>
        <v>7.9178885630498529E-3</v>
      </c>
    </row>
    <row r="65" spans="1:13" ht="13.5" thickBot="1" x14ac:dyDescent="0.25">
      <c r="A65" s="27" t="s">
        <v>26</v>
      </c>
      <c r="B65" s="23"/>
      <c r="C65" s="24"/>
      <c r="D65" s="96">
        <f t="shared" ref="D65:I65" si="19">D45/D55</f>
        <v>1.2044413775798258E-3</v>
      </c>
      <c r="E65" s="96">
        <f t="shared" si="19"/>
        <v>0.28217170768363703</v>
      </c>
      <c r="F65" s="96">
        <f t="shared" si="19"/>
        <v>0.68656628109931084</v>
      </c>
      <c r="G65" s="96">
        <f t="shared" si="19"/>
        <v>0.92758985200845678</v>
      </c>
      <c r="H65" s="96">
        <f t="shared" si="19"/>
        <v>0.73434215355867727</v>
      </c>
      <c r="I65" s="97">
        <f t="shared" si="19"/>
        <v>0.3158840758219173</v>
      </c>
    </row>
    <row r="66" spans="1:13" x14ac:dyDescent="0.2">
      <c r="A66" s="48"/>
      <c r="D66" s="101"/>
      <c r="E66" s="101"/>
      <c r="F66" s="101"/>
      <c r="G66" s="101"/>
      <c r="H66" s="101"/>
      <c r="I66" s="101"/>
    </row>
    <row r="67" spans="1:13" ht="13.5" thickBot="1" x14ac:dyDescent="0.25"/>
    <row r="68" spans="1:13" x14ac:dyDescent="0.2">
      <c r="A68" s="46"/>
      <c r="B68" s="16"/>
      <c r="C68" s="16"/>
      <c r="D68" s="55"/>
      <c r="E68" s="55"/>
      <c r="F68" s="18" t="s">
        <v>35</v>
      </c>
      <c r="G68" s="55"/>
      <c r="H68" s="55"/>
      <c r="I68" s="54"/>
    </row>
    <row r="69" spans="1:13" x14ac:dyDescent="0.2">
      <c r="A69" s="25" t="s">
        <v>20</v>
      </c>
      <c r="B69" s="9"/>
      <c r="C69" s="10"/>
      <c r="D69" s="98" t="s">
        <v>21</v>
      </c>
      <c r="E69" s="98" t="s">
        <v>22</v>
      </c>
      <c r="F69" s="98" t="s">
        <v>23</v>
      </c>
      <c r="G69" s="102" t="s">
        <v>24</v>
      </c>
      <c r="H69" s="98" t="s">
        <v>25</v>
      </c>
      <c r="I69" s="99" t="s">
        <v>26</v>
      </c>
    </row>
    <row r="70" spans="1:13" x14ac:dyDescent="0.2">
      <c r="A70" s="21" t="s">
        <v>12</v>
      </c>
      <c r="B70" s="1"/>
      <c r="C70" s="1"/>
      <c r="D70" s="77">
        <v>41</v>
      </c>
      <c r="E70" s="77">
        <v>44</v>
      </c>
      <c r="F70" s="77">
        <v>40</v>
      </c>
      <c r="G70" s="77">
        <v>19</v>
      </c>
      <c r="H70" s="134">
        <f>SUM(E70:G70)</f>
        <v>103</v>
      </c>
      <c r="I70" s="110">
        <f>SUM(D70:G70)</f>
        <v>144</v>
      </c>
    </row>
    <row r="71" spans="1:13" s="43" customFormat="1" x14ac:dyDescent="0.2">
      <c r="A71" s="26" t="s">
        <v>30</v>
      </c>
      <c r="B71" s="42"/>
      <c r="C71" s="42"/>
      <c r="D71" s="87">
        <v>6</v>
      </c>
      <c r="E71" s="87">
        <v>44</v>
      </c>
      <c r="F71" s="87">
        <v>47</v>
      </c>
      <c r="G71" s="87">
        <v>13</v>
      </c>
      <c r="H71" s="134">
        <f t="shared" ref="H71:H73" si="20">SUM(E71:G71)</f>
        <v>104</v>
      </c>
      <c r="I71" s="110">
        <f t="shared" ref="I71:I73" si="21">SUM(D71:G71)</f>
        <v>110</v>
      </c>
      <c r="K71"/>
      <c r="L71"/>
      <c r="M71"/>
    </row>
    <row r="72" spans="1:13" x14ac:dyDescent="0.2">
      <c r="A72" s="26" t="s">
        <v>64</v>
      </c>
      <c r="B72" s="1"/>
      <c r="C72" s="1"/>
      <c r="D72" s="77">
        <v>8</v>
      </c>
      <c r="E72" s="77">
        <v>37</v>
      </c>
      <c r="F72" s="77">
        <v>37</v>
      </c>
      <c r="G72" s="77">
        <v>0</v>
      </c>
      <c r="H72" s="134">
        <f t="shared" si="20"/>
        <v>74</v>
      </c>
      <c r="I72" s="110">
        <f t="shared" si="21"/>
        <v>82</v>
      </c>
      <c r="M72" s="65"/>
    </row>
    <row r="73" spans="1:13" x14ac:dyDescent="0.2">
      <c r="A73" s="26" t="s">
        <v>28</v>
      </c>
      <c r="B73" s="1"/>
      <c r="C73" s="1"/>
      <c r="D73" s="77">
        <v>6</v>
      </c>
      <c r="E73" s="77">
        <v>43</v>
      </c>
      <c r="F73" s="77">
        <v>49</v>
      </c>
      <c r="G73" s="77">
        <v>27</v>
      </c>
      <c r="H73" s="134">
        <f t="shared" si="20"/>
        <v>119</v>
      </c>
      <c r="I73" s="110">
        <f t="shared" si="21"/>
        <v>125</v>
      </c>
      <c r="M73" s="65"/>
    </row>
    <row r="74" spans="1:13" x14ac:dyDescent="0.2">
      <c r="A74" s="21" t="s">
        <v>74</v>
      </c>
      <c r="B74" s="1"/>
      <c r="C74" s="2"/>
      <c r="D74" s="136">
        <v>0</v>
      </c>
      <c r="E74" s="137">
        <v>5</v>
      </c>
      <c r="F74" s="137">
        <v>6</v>
      </c>
      <c r="G74" s="137">
        <v>1</v>
      </c>
      <c r="H74" s="134">
        <f t="shared" ref="H74" si="22">SUM(E74:G74)</f>
        <v>12</v>
      </c>
      <c r="I74" s="110">
        <f t="shared" ref="I74" si="23">SUM(D74:G74)</f>
        <v>12</v>
      </c>
      <c r="M74" s="65"/>
    </row>
    <row r="75" spans="1:13" ht="13.5" thickBot="1" x14ac:dyDescent="0.25">
      <c r="A75" s="27" t="s">
        <v>26</v>
      </c>
      <c r="B75" s="23"/>
      <c r="C75" s="24"/>
      <c r="D75" s="103">
        <f>SUM(D70:D74)</f>
        <v>61</v>
      </c>
      <c r="E75" s="103">
        <f t="shared" ref="E75:I75" si="24">SUM(E70:E74)</f>
        <v>173</v>
      </c>
      <c r="F75" s="103">
        <f t="shared" si="24"/>
        <v>179</v>
      </c>
      <c r="G75" s="103">
        <f t="shared" si="24"/>
        <v>60</v>
      </c>
      <c r="H75" s="103">
        <f t="shared" si="24"/>
        <v>412</v>
      </c>
      <c r="I75" s="104">
        <f t="shared" si="24"/>
        <v>473</v>
      </c>
      <c r="J75" s="43"/>
      <c r="M75" s="65"/>
    </row>
    <row r="76" spans="1:13" x14ac:dyDescent="0.2">
      <c r="F76" s="53" t="s">
        <v>36</v>
      </c>
    </row>
    <row r="78" spans="1:13" x14ac:dyDescent="0.2">
      <c r="F78" s="4" t="s">
        <v>11</v>
      </c>
    </row>
    <row r="80" spans="1:13" x14ac:dyDescent="0.2">
      <c r="A80" s="131"/>
      <c r="B80" s="132"/>
      <c r="C80" s="132"/>
      <c r="D80" s="131"/>
      <c r="E80" s="131"/>
      <c r="F80" s="133" t="s">
        <v>37</v>
      </c>
      <c r="G80" s="131"/>
      <c r="H80" s="131"/>
      <c r="I80" s="131"/>
    </row>
    <row r="81" spans="1:19" x14ac:dyDescent="0.2">
      <c r="F81" s="53" t="s">
        <v>38</v>
      </c>
      <c r="K81" s="3" t="s">
        <v>79</v>
      </c>
    </row>
    <row r="82" spans="1:19" ht="13.5" thickBot="1" x14ac:dyDescent="0.25">
      <c r="K82" s="3" t="s">
        <v>78</v>
      </c>
    </row>
    <row r="83" spans="1:19" x14ac:dyDescent="0.2">
      <c r="A83" s="30" t="s">
        <v>20</v>
      </c>
      <c r="B83" s="31"/>
      <c r="C83" s="32"/>
      <c r="D83" s="33" t="s">
        <v>21</v>
      </c>
      <c r="E83" s="33" t="s">
        <v>22</v>
      </c>
      <c r="F83" s="33" t="s">
        <v>23</v>
      </c>
      <c r="G83" s="33" t="s">
        <v>24</v>
      </c>
      <c r="H83" s="33" t="s">
        <v>25</v>
      </c>
      <c r="I83" s="34" t="s">
        <v>26</v>
      </c>
    </row>
    <row r="84" spans="1:19" x14ac:dyDescent="0.2">
      <c r="A84" s="21" t="s">
        <v>13</v>
      </c>
      <c r="B84" s="1"/>
      <c r="C84" s="1"/>
      <c r="D84" s="72">
        <v>24</v>
      </c>
      <c r="E84" s="56">
        <v>10</v>
      </c>
      <c r="F84" s="56">
        <v>7</v>
      </c>
      <c r="G84" s="56">
        <v>0</v>
      </c>
      <c r="H84" s="119">
        <f>SUM(E84:G84)</f>
        <v>17</v>
      </c>
      <c r="I84" s="117">
        <f>D84+E84+F84+G84</f>
        <v>41</v>
      </c>
      <c r="J84" s="68"/>
    </row>
    <row r="85" spans="1:19" x14ac:dyDescent="0.2">
      <c r="A85" s="21" t="s">
        <v>14</v>
      </c>
      <c r="B85" s="1"/>
      <c r="C85" s="1"/>
      <c r="D85" s="72">
        <v>0</v>
      </c>
      <c r="E85" s="56">
        <v>64</v>
      </c>
      <c r="F85" s="56">
        <v>64</v>
      </c>
      <c r="G85" s="56">
        <v>0</v>
      </c>
      <c r="H85" s="119">
        <f t="shared" ref="H85:H91" si="25">SUM(E85:G85)</f>
        <v>128</v>
      </c>
      <c r="I85" s="117">
        <f t="shared" ref="I85:I91" si="26">D85+E85+F85+G85</f>
        <v>128</v>
      </c>
      <c r="N85" s="43"/>
    </row>
    <row r="86" spans="1:19" s="43" customFormat="1" x14ac:dyDescent="0.2">
      <c r="A86" s="21" t="s">
        <v>39</v>
      </c>
      <c r="B86" s="42"/>
      <c r="C86" s="42"/>
      <c r="D86" s="73">
        <v>291</v>
      </c>
      <c r="E86" s="74">
        <v>673</v>
      </c>
      <c r="F86" s="73">
        <v>197</v>
      </c>
      <c r="G86" s="75">
        <v>6</v>
      </c>
      <c r="H86" s="119">
        <f t="shared" si="25"/>
        <v>876</v>
      </c>
      <c r="I86" s="117">
        <f t="shared" si="26"/>
        <v>1167</v>
      </c>
      <c r="K86" s="69"/>
      <c r="L86" s="69"/>
      <c r="M86"/>
    </row>
    <row r="87" spans="1:19" s="43" customFormat="1" x14ac:dyDescent="0.2">
      <c r="A87" s="21" t="s">
        <v>40</v>
      </c>
      <c r="B87" s="42"/>
      <c r="C87" s="42"/>
      <c r="D87" s="73">
        <v>0</v>
      </c>
      <c r="E87" s="74">
        <v>775</v>
      </c>
      <c r="F87" s="73">
        <v>185</v>
      </c>
      <c r="G87" s="75">
        <v>4</v>
      </c>
      <c r="H87" s="119">
        <f t="shared" si="25"/>
        <v>964</v>
      </c>
      <c r="I87" s="117">
        <f t="shared" si="26"/>
        <v>964</v>
      </c>
      <c r="K87"/>
      <c r="L87"/>
      <c r="M87"/>
    </row>
    <row r="88" spans="1:19" x14ac:dyDescent="0.2">
      <c r="A88" s="21" t="s">
        <v>65</v>
      </c>
      <c r="B88" s="1"/>
      <c r="C88" s="1"/>
      <c r="D88" s="73">
        <v>19</v>
      </c>
      <c r="E88" s="74">
        <v>42</v>
      </c>
      <c r="F88" s="73">
        <v>7</v>
      </c>
      <c r="G88" s="75">
        <v>0</v>
      </c>
      <c r="H88" s="119">
        <f>SUM(E88:G88)</f>
        <v>49</v>
      </c>
      <c r="I88" s="117">
        <f>D88+E88+F88+G88</f>
        <v>68</v>
      </c>
      <c r="K88" s="69"/>
      <c r="N88" s="43"/>
      <c r="O88" s="43"/>
      <c r="P88" s="43"/>
      <c r="Q88" s="43"/>
      <c r="R88" s="43"/>
      <c r="S88" s="43"/>
    </row>
    <row r="89" spans="1:19" x14ac:dyDescent="0.2">
      <c r="A89" s="21" t="s">
        <v>66</v>
      </c>
      <c r="B89" s="1"/>
      <c r="C89" s="1"/>
      <c r="D89" s="73">
        <v>0</v>
      </c>
      <c r="E89" s="74">
        <v>68</v>
      </c>
      <c r="F89" s="73">
        <v>38</v>
      </c>
      <c r="G89" s="75">
        <v>0</v>
      </c>
      <c r="H89" s="119">
        <f>SUM(E89:G89)</f>
        <v>106</v>
      </c>
      <c r="I89" s="117">
        <f>D89+E89+F89+G89</f>
        <v>106</v>
      </c>
      <c r="N89" s="43"/>
      <c r="O89" s="43"/>
      <c r="P89" s="43"/>
      <c r="Q89" s="43"/>
      <c r="R89" s="43"/>
      <c r="S89" s="43"/>
    </row>
    <row r="90" spans="1:19" x14ac:dyDescent="0.2">
      <c r="A90" s="21" t="s">
        <v>41</v>
      </c>
      <c r="B90" s="1"/>
      <c r="C90" s="1"/>
      <c r="D90" s="72">
        <v>317</v>
      </c>
      <c r="E90" s="72">
        <v>26</v>
      </c>
      <c r="F90" s="72">
        <v>46</v>
      </c>
      <c r="G90" s="72">
        <v>1</v>
      </c>
      <c r="H90" s="119">
        <f t="shared" si="25"/>
        <v>73</v>
      </c>
      <c r="I90" s="117">
        <f t="shared" si="26"/>
        <v>390</v>
      </c>
      <c r="K90" s="69"/>
      <c r="N90" s="43"/>
      <c r="O90" s="43"/>
      <c r="P90" s="43"/>
      <c r="Q90" s="43"/>
      <c r="R90" s="43"/>
      <c r="S90" s="43"/>
    </row>
    <row r="91" spans="1:19" x14ac:dyDescent="0.2">
      <c r="A91" s="21" t="s">
        <v>42</v>
      </c>
      <c r="B91" s="1"/>
      <c r="C91" s="1"/>
      <c r="D91" s="72">
        <v>0</v>
      </c>
      <c r="E91" s="72">
        <v>159</v>
      </c>
      <c r="F91" s="72">
        <v>198</v>
      </c>
      <c r="G91" s="72">
        <v>4</v>
      </c>
      <c r="H91" s="119">
        <f t="shared" si="25"/>
        <v>361</v>
      </c>
      <c r="I91" s="117">
        <f t="shared" si="26"/>
        <v>361</v>
      </c>
      <c r="N91" s="43"/>
      <c r="O91" s="43"/>
      <c r="P91" s="43"/>
      <c r="Q91" s="43"/>
      <c r="R91" s="43"/>
      <c r="S91" s="43"/>
    </row>
    <row r="92" spans="1:19" x14ac:dyDescent="0.2">
      <c r="A92" s="21" t="s">
        <v>75</v>
      </c>
      <c r="B92" s="1"/>
      <c r="C92" s="1"/>
      <c r="D92" s="76">
        <v>0</v>
      </c>
      <c r="E92" s="76">
        <v>4</v>
      </c>
      <c r="F92" s="76">
        <v>0</v>
      </c>
      <c r="G92" s="76">
        <v>0</v>
      </c>
      <c r="H92" s="119">
        <f t="shared" ref="H92:H93" si="27">SUM(E92:G92)</f>
        <v>4</v>
      </c>
      <c r="I92" s="117">
        <f t="shared" ref="I92:I93" si="28">D92+E92+F92+G92</f>
        <v>4</v>
      </c>
      <c r="K92" s="69"/>
      <c r="N92" s="43"/>
      <c r="O92" s="43"/>
      <c r="P92" s="43"/>
      <c r="Q92" s="43"/>
      <c r="R92" s="43"/>
      <c r="S92" s="43"/>
    </row>
    <row r="93" spans="1:19" x14ac:dyDescent="0.2">
      <c r="A93" s="21" t="s">
        <v>76</v>
      </c>
      <c r="B93" s="1"/>
      <c r="C93" s="2"/>
      <c r="D93" s="76">
        <v>0</v>
      </c>
      <c r="E93" s="76">
        <v>2</v>
      </c>
      <c r="F93" s="76">
        <v>0</v>
      </c>
      <c r="G93" s="76">
        <v>0</v>
      </c>
      <c r="H93" s="119">
        <f t="shared" si="27"/>
        <v>2</v>
      </c>
      <c r="I93" s="117">
        <f t="shared" si="28"/>
        <v>2</v>
      </c>
      <c r="N93" s="43"/>
      <c r="O93" s="43"/>
      <c r="P93" s="43"/>
      <c r="Q93" s="43"/>
      <c r="R93" s="43"/>
      <c r="S93" s="43"/>
    </row>
    <row r="94" spans="1:19" x14ac:dyDescent="0.2">
      <c r="A94" s="35" t="s">
        <v>43</v>
      </c>
      <c r="B94" s="12"/>
      <c r="C94" s="13"/>
      <c r="D94" s="120">
        <f>D84+D86+D88+D90</f>
        <v>651</v>
      </c>
      <c r="E94" s="120">
        <f t="shared" ref="E94:G95" si="29">E84+E86+E88+E90</f>
        <v>751</v>
      </c>
      <c r="F94" s="120">
        <f t="shared" si="29"/>
        <v>257</v>
      </c>
      <c r="G94" s="120">
        <f t="shared" si="29"/>
        <v>7</v>
      </c>
      <c r="H94" s="120">
        <f>H84+H86+H88+H90+H92</f>
        <v>1019</v>
      </c>
      <c r="I94" s="139">
        <f>SUM(D94:G94)</f>
        <v>1666</v>
      </c>
      <c r="N94" s="43"/>
      <c r="O94" s="43"/>
      <c r="P94" s="43"/>
      <c r="Q94" s="43"/>
      <c r="R94" s="43"/>
      <c r="S94" s="43"/>
    </row>
    <row r="95" spans="1:19" ht="13.5" thickBot="1" x14ac:dyDescent="0.25">
      <c r="A95" s="22" t="s">
        <v>44</v>
      </c>
      <c r="B95" s="36"/>
      <c r="C95" s="37"/>
      <c r="D95" s="89">
        <f>D85+D87+D89+D91</f>
        <v>0</v>
      </c>
      <c r="E95" s="89">
        <f t="shared" si="29"/>
        <v>1066</v>
      </c>
      <c r="F95" s="89">
        <f t="shared" si="29"/>
        <v>485</v>
      </c>
      <c r="G95" s="89">
        <f t="shared" si="29"/>
        <v>8</v>
      </c>
      <c r="H95" s="89">
        <f>H85+H87+H89+H91+H93</f>
        <v>1561</v>
      </c>
      <c r="I95" s="121">
        <f>+SUM(D95:G95)</f>
        <v>1559</v>
      </c>
      <c r="N95" s="43"/>
      <c r="O95" s="43"/>
      <c r="P95" s="43"/>
      <c r="Q95" s="43"/>
    </row>
    <row r="96" spans="1:19" x14ac:dyDescent="0.2">
      <c r="A96" s="50"/>
      <c r="I96" s="57"/>
      <c r="N96" s="43"/>
      <c r="O96" s="43"/>
      <c r="P96" s="43"/>
      <c r="Q96" s="43"/>
    </row>
    <row r="97" spans="1:17" ht="13.5" thickBot="1" x14ac:dyDescent="0.25">
      <c r="A97" s="51"/>
      <c r="B97" s="41"/>
      <c r="C97" s="41"/>
      <c r="D97" s="58"/>
      <c r="E97" s="58"/>
      <c r="F97" s="58"/>
      <c r="G97" s="58"/>
      <c r="H97" s="58"/>
      <c r="I97" s="59"/>
      <c r="N97" s="43"/>
      <c r="O97" s="43"/>
      <c r="P97" s="43"/>
      <c r="Q97" s="43"/>
    </row>
    <row r="98" spans="1:17" ht="12.75" customHeight="1" x14ac:dyDescent="0.2">
      <c r="A98" s="126"/>
      <c r="B98" s="127"/>
      <c r="C98" s="127"/>
      <c r="D98" s="128"/>
      <c r="E98" s="128"/>
      <c r="F98" s="129" t="s">
        <v>45</v>
      </c>
      <c r="G98" s="128"/>
      <c r="H98" s="128"/>
      <c r="I98" s="130"/>
      <c r="N98" s="43"/>
      <c r="O98" s="43"/>
      <c r="P98" s="43"/>
      <c r="Q98" s="43"/>
    </row>
    <row r="99" spans="1:17" ht="13.5" customHeight="1" x14ac:dyDescent="0.2">
      <c r="A99" s="50"/>
      <c r="C99" t="s">
        <v>46</v>
      </c>
      <c r="I99" s="57"/>
      <c r="N99" s="43"/>
      <c r="O99" s="43"/>
      <c r="P99" s="43"/>
      <c r="Q99" s="43"/>
    </row>
    <row r="100" spans="1:17" ht="12.75" customHeight="1" x14ac:dyDescent="0.2">
      <c r="A100" s="145" t="s">
        <v>47</v>
      </c>
      <c r="B100" s="146"/>
      <c r="C100" s="146"/>
      <c r="D100" s="146"/>
      <c r="E100" s="146"/>
      <c r="F100" s="146"/>
      <c r="G100" s="146"/>
      <c r="H100" s="146"/>
      <c r="I100" s="147"/>
      <c r="N100" s="43"/>
      <c r="O100" s="43"/>
      <c r="P100" s="43"/>
      <c r="Q100" s="43"/>
    </row>
    <row r="101" spans="1:17" x14ac:dyDescent="0.2">
      <c r="A101" s="50"/>
      <c r="F101" s="53"/>
      <c r="I101" s="57"/>
      <c r="N101" s="43"/>
      <c r="O101" s="43"/>
      <c r="P101" s="43"/>
      <c r="Q101" s="43"/>
    </row>
    <row r="102" spans="1:17" x14ac:dyDescent="0.2">
      <c r="A102" s="50"/>
      <c r="G102" s="108" t="s">
        <v>2</v>
      </c>
      <c r="H102" s="109" t="s">
        <v>3</v>
      </c>
      <c r="I102" s="110" t="s">
        <v>26</v>
      </c>
      <c r="K102" s="69"/>
      <c r="L102" s="69"/>
      <c r="N102" s="43"/>
      <c r="O102" s="43"/>
      <c r="P102" s="43"/>
      <c r="Q102" s="43"/>
    </row>
    <row r="103" spans="1:17" x14ac:dyDescent="0.2">
      <c r="A103" s="47" t="s">
        <v>48</v>
      </c>
      <c r="B103" s="1"/>
      <c r="C103" s="1"/>
      <c r="D103" s="60"/>
      <c r="E103" s="60"/>
      <c r="F103" s="77"/>
      <c r="G103" s="138">
        <v>103</v>
      </c>
      <c r="H103" s="79">
        <v>102</v>
      </c>
      <c r="I103" s="117">
        <f>SUM(G103:H103)</f>
        <v>205</v>
      </c>
      <c r="K103" s="69"/>
      <c r="L103" s="69"/>
      <c r="N103" s="43"/>
      <c r="O103" s="43"/>
      <c r="P103" s="43"/>
      <c r="Q103" s="43"/>
    </row>
    <row r="104" spans="1:17" x14ac:dyDescent="0.2">
      <c r="A104" s="47" t="s">
        <v>0</v>
      </c>
      <c r="B104" s="1"/>
      <c r="C104" s="1"/>
      <c r="D104" s="60"/>
      <c r="E104" s="60"/>
      <c r="F104" s="77"/>
      <c r="G104" s="138">
        <v>58172</v>
      </c>
      <c r="H104" s="79">
        <v>50782</v>
      </c>
      <c r="I104" s="117">
        <f>SUM(G104:H104)</f>
        <v>108954</v>
      </c>
      <c r="K104" s="69"/>
      <c r="L104" s="69"/>
      <c r="N104" s="43"/>
      <c r="O104" s="43"/>
      <c r="P104" s="43"/>
      <c r="Q104" s="43"/>
    </row>
    <row r="105" spans="1:17" ht="12.75" customHeight="1" x14ac:dyDescent="0.2">
      <c r="A105" s="47" t="s">
        <v>1</v>
      </c>
      <c r="B105" s="1"/>
      <c r="C105" s="1"/>
      <c r="D105" s="60"/>
      <c r="E105" s="60"/>
      <c r="F105" s="77"/>
      <c r="G105" s="111">
        <f>G103/G104</f>
        <v>1.7706112906552981E-3</v>
      </c>
      <c r="H105" s="112">
        <f>H103/H104</f>
        <v>2.0085857193493759E-3</v>
      </c>
      <c r="I105" s="113">
        <f>I103/I104</f>
        <v>1.8815279842869467E-3</v>
      </c>
      <c r="K105" s="69"/>
      <c r="N105" s="43"/>
      <c r="O105" s="43"/>
      <c r="P105" s="43"/>
      <c r="Q105" s="43"/>
    </row>
    <row r="106" spans="1:17" ht="13.5" customHeight="1" x14ac:dyDescent="0.2">
      <c r="A106" s="50"/>
      <c r="I106" s="57"/>
      <c r="K106" s="69"/>
      <c r="N106" s="43"/>
      <c r="O106" s="43"/>
      <c r="P106" s="43"/>
      <c r="Q106" s="43"/>
    </row>
    <row r="107" spans="1:17" ht="12.75" customHeight="1" x14ac:dyDescent="0.2">
      <c r="A107" s="47" t="s">
        <v>4</v>
      </c>
      <c r="B107" s="1"/>
      <c r="C107" s="1"/>
      <c r="D107" s="60"/>
      <c r="E107" s="60"/>
      <c r="F107" s="77"/>
      <c r="G107" s="80">
        <v>0.35</v>
      </c>
      <c r="H107" s="81">
        <v>0.41919999999999996</v>
      </c>
      <c r="I107" s="118">
        <f>SUM(G107:H107)</f>
        <v>0.76919999999999988</v>
      </c>
      <c r="N107" s="43"/>
      <c r="O107" s="43"/>
      <c r="P107" s="43"/>
      <c r="Q107" s="43"/>
    </row>
    <row r="108" spans="1:17" ht="13.5" customHeight="1" x14ac:dyDescent="0.2">
      <c r="A108" s="47" t="s">
        <v>5</v>
      </c>
      <c r="B108" s="1"/>
      <c r="C108" s="1"/>
      <c r="D108" s="60"/>
      <c r="E108" s="60"/>
      <c r="F108" s="77"/>
      <c r="G108" s="80">
        <v>224.21</v>
      </c>
      <c r="H108" s="81">
        <v>222.80179999999999</v>
      </c>
      <c r="I108" s="118">
        <f>SUM(G108:H108)</f>
        <v>447.01179999999999</v>
      </c>
    </row>
    <row r="109" spans="1:17" ht="13.5" customHeight="1" thickBot="1" x14ac:dyDescent="0.25">
      <c r="A109" s="52" t="s">
        <v>6</v>
      </c>
      <c r="B109" s="38"/>
      <c r="C109" s="38"/>
      <c r="D109" s="61"/>
      <c r="E109" s="61"/>
      <c r="F109" s="82"/>
      <c r="G109" s="114">
        <f>G107/G108</f>
        <v>1.5610365282547609E-3</v>
      </c>
      <c r="H109" s="115">
        <f>H107/H108</f>
        <v>1.8814928784237829E-3</v>
      </c>
      <c r="I109" s="116">
        <f>I107/I108</f>
        <v>1.720759944144651E-3</v>
      </c>
      <c r="L109" s="65"/>
    </row>
    <row r="110" spans="1:17" ht="13.5" customHeight="1" x14ac:dyDescent="0.2">
      <c r="F110" s="53" t="s">
        <v>7</v>
      </c>
    </row>
    <row r="111" spans="1:17" ht="13.5" thickBot="1" x14ac:dyDescent="0.25"/>
    <row r="112" spans="1:17" x14ac:dyDescent="0.2">
      <c r="A112" s="126"/>
      <c r="B112" s="127"/>
      <c r="C112" s="127"/>
      <c r="D112" s="128"/>
      <c r="E112" s="128"/>
      <c r="F112" s="129" t="s">
        <v>52</v>
      </c>
      <c r="G112" s="128"/>
      <c r="H112" s="128"/>
      <c r="I112" s="130"/>
    </row>
    <row r="113" spans="1:14" x14ac:dyDescent="0.2">
      <c r="A113" s="148" t="s">
        <v>53</v>
      </c>
      <c r="B113" s="149"/>
      <c r="C113" s="149"/>
      <c r="D113" s="149"/>
      <c r="E113" s="149"/>
      <c r="F113" s="149"/>
      <c r="G113" s="149"/>
      <c r="H113" s="149"/>
      <c r="I113" s="150"/>
    </row>
    <row r="114" spans="1:14" ht="12.75" customHeight="1" x14ac:dyDescent="0.2">
      <c r="A114" s="148" t="s">
        <v>54</v>
      </c>
      <c r="B114" s="149"/>
      <c r="C114" s="149"/>
      <c r="D114" s="149"/>
      <c r="E114" s="149"/>
      <c r="F114" s="149"/>
      <c r="G114" s="149"/>
      <c r="H114" s="149"/>
      <c r="I114" s="150"/>
    </row>
    <row r="115" spans="1:14" ht="13.5" customHeight="1" thickBot="1" x14ac:dyDescent="0.25">
      <c r="A115" s="50"/>
      <c r="I115" s="57"/>
    </row>
    <row r="116" spans="1:14" ht="13.5" customHeight="1" x14ac:dyDescent="0.2">
      <c r="A116" s="50"/>
      <c r="E116" s="71" t="s">
        <v>15</v>
      </c>
      <c r="F116" s="71" t="s">
        <v>2</v>
      </c>
      <c r="G116" s="71" t="s">
        <v>67</v>
      </c>
      <c r="H116" s="71" t="s">
        <v>3</v>
      </c>
      <c r="I116" s="39" t="s">
        <v>77</v>
      </c>
      <c r="J116" s="142" t="s">
        <v>26</v>
      </c>
    </row>
    <row r="117" spans="1:14" ht="12.75" customHeight="1" x14ac:dyDescent="0.2">
      <c r="A117" s="21" t="s">
        <v>55</v>
      </c>
      <c r="B117" s="1"/>
      <c r="C117" s="1"/>
      <c r="D117" s="62"/>
      <c r="E117" s="63">
        <v>0</v>
      </c>
      <c r="F117" s="63">
        <v>0</v>
      </c>
      <c r="G117" s="63">
        <v>0</v>
      </c>
      <c r="H117" s="63">
        <v>0</v>
      </c>
      <c r="I117" s="140">
        <v>0</v>
      </c>
      <c r="J117" s="143">
        <f>SUM(E117:I117)</f>
        <v>0</v>
      </c>
    </row>
    <row r="118" spans="1:14" ht="13.5" customHeight="1" x14ac:dyDescent="0.2">
      <c r="A118" s="21" t="s">
        <v>56</v>
      </c>
      <c r="B118" s="1"/>
      <c r="C118" s="1"/>
      <c r="D118" s="62"/>
      <c r="E118" s="63">
        <v>0</v>
      </c>
      <c r="F118" s="63">
        <v>0</v>
      </c>
      <c r="G118" s="63">
        <v>0</v>
      </c>
      <c r="H118" s="63">
        <v>0</v>
      </c>
      <c r="I118" s="140">
        <v>0</v>
      </c>
      <c r="J118" s="143">
        <f>SUM(E118:I118)</f>
        <v>0</v>
      </c>
    </row>
    <row r="119" spans="1:14" ht="12.75" customHeight="1" x14ac:dyDescent="0.2">
      <c r="A119" s="21" t="s">
        <v>57</v>
      </c>
      <c r="B119" s="1"/>
      <c r="C119" s="1"/>
      <c r="D119" s="62"/>
      <c r="E119" s="63">
        <v>11</v>
      </c>
      <c r="F119" s="83">
        <v>38</v>
      </c>
      <c r="G119" s="63">
        <v>2</v>
      </c>
      <c r="H119" s="63">
        <v>99</v>
      </c>
      <c r="I119" s="140">
        <v>10</v>
      </c>
      <c r="J119" s="143">
        <f t="shared" ref="J119:J120" si="30">SUM(E119:I119)</f>
        <v>160</v>
      </c>
    </row>
    <row r="120" spans="1:14" ht="13.5" customHeight="1" thickBot="1" x14ac:dyDescent="0.25">
      <c r="A120" s="40" t="s">
        <v>58</v>
      </c>
      <c r="B120" s="38"/>
      <c r="C120" s="38"/>
      <c r="D120" s="64"/>
      <c r="E120" s="84">
        <v>21</v>
      </c>
      <c r="F120" s="85">
        <v>41.66</v>
      </c>
      <c r="G120" s="84">
        <v>0</v>
      </c>
      <c r="H120" s="84">
        <v>60.1</v>
      </c>
      <c r="I120" s="141">
        <v>23.1</v>
      </c>
      <c r="J120" s="144">
        <f t="shared" si="30"/>
        <v>145.85999999999999</v>
      </c>
      <c r="N120" s="69"/>
    </row>
    <row r="121" spans="1:14" ht="12.75" customHeight="1" x14ac:dyDescent="0.2"/>
    <row r="122" spans="1:14" ht="13.5" customHeight="1" x14ac:dyDescent="0.2">
      <c r="A122" s="3" t="s">
        <v>59</v>
      </c>
    </row>
    <row r="123" spans="1:14" ht="13.5" customHeight="1" x14ac:dyDescent="0.2">
      <c r="A123" s="3"/>
    </row>
    <row r="124" spans="1:14" ht="15" customHeight="1" x14ac:dyDescent="0.2">
      <c r="A124" s="45" t="s">
        <v>60</v>
      </c>
    </row>
    <row r="125" spans="1:14" x14ac:dyDescent="0.2">
      <c r="A125" s="3" t="s">
        <v>8</v>
      </c>
    </row>
    <row r="126" spans="1:14" x14ac:dyDescent="0.2">
      <c r="A126" s="45" t="s">
        <v>49</v>
      </c>
    </row>
    <row r="128" spans="1:14" x14ac:dyDescent="0.2">
      <c r="A128" s="45" t="s">
        <v>61</v>
      </c>
    </row>
    <row r="129" spans="1:1" x14ac:dyDescent="0.2">
      <c r="A129" s="45" t="s">
        <v>10</v>
      </c>
    </row>
    <row r="130" spans="1:1" x14ac:dyDescent="0.2">
      <c r="A130" s="65" t="s">
        <v>80</v>
      </c>
    </row>
    <row r="132" spans="1:1" x14ac:dyDescent="0.2">
      <c r="A132" s="45" t="s">
        <v>62</v>
      </c>
    </row>
    <row r="133" spans="1:1" x14ac:dyDescent="0.2">
      <c r="A133" s="45" t="s">
        <v>9</v>
      </c>
    </row>
    <row r="134" spans="1:1" x14ac:dyDescent="0.2">
      <c r="A134" s="65" t="s">
        <v>68</v>
      </c>
    </row>
    <row r="135" spans="1:1" x14ac:dyDescent="0.2">
      <c r="A135" s="65" t="s">
        <v>81</v>
      </c>
    </row>
    <row r="137" spans="1:1" x14ac:dyDescent="0.2">
      <c r="A137" s="45" t="s">
        <v>63</v>
      </c>
    </row>
    <row r="138" spans="1:1" x14ac:dyDescent="0.2">
      <c r="A138" s="45" t="s">
        <v>50</v>
      </c>
    </row>
    <row r="139" spans="1:1" x14ac:dyDescent="0.2">
      <c r="A139" s="45" t="s">
        <v>51</v>
      </c>
    </row>
    <row r="140" spans="1:1" x14ac:dyDescent="0.2">
      <c r="A140" s="65" t="s">
        <v>82</v>
      </c>
    </row>
    <row r="142" spans="1:1" x14ac:dyDescent="0.2">
      <c r="A142" s="45" t="s">
        <v>73</v>
      </c>
    </row>
    <row r="144" spans="1:1" x14ac:dyDescent="0.2">
      <c r="A144" s="45" t="s">
        <v>69</v>
      </c>
    </row>
    <row r="145" spans="1:1" x14ac:dyDescent="0.2">
      <c r="A145" s="45" t="s">
        <v>70</v>
      </c>
    </row>
    <row r="146" spans="1:1" x14ac:dyDescent="0.2">
      <c r="A146" s="45" t="s">
        <v>72</v>
      </c>
    </row>
    <row r="147" spans="1:1" x14ac:dyDescent="0.2">
      <c r="A147" s="45" t="s">
        <v>71</v>
      </c>
    </row>
  </sheetData>
  <mergeCells count="3">
    <mergeCell ref="A100:I100"/>
    <mergeCell ref="A113:I113"/>
    <mergeCell ref="A114:I114"/>
  </mergeCells>
  <phoneticPr fontId="25" type="noConversion"/>
  <pageMargins left="0.75" right="0.75" top="0.5" bottom="0.5" header="0.5" footer="0.5"/>
  <pageSetup scale="50" fitToHeight="0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2013-12-11T15:44:55Z</dcterms:created>
  <dcterms:modified xsi:type="dcterms:W3CDTF">2026-09-09T14:31:01Z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{5600769B-4A55-487F-878B-ECC6501E5661}</vt:lpwstr>
  </property>
</Properties>
</file>