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autoCompressPictures="0" defaultThemeVersion="124226"/>
  <xr:revisionPtr revIDLastSave="0" documentId="13_ncr:1_{4FE03079-8ED5-4A59-9ED3-E76E722A6486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1" i="1"/>
  <c r="H42" i="1"/>
  <c r="H43" i="1"/>
  <c r="H44" i="1"/>
  <c r="H40" i="1"/>
  <c r="J119" i="1"/>
  <c r="J120" i="1"/>
  <c r="H10" i="1"/>
  <c r="H11" i="1"/>
  <c r="H12" i="1"/>
  <c r="H13" i="1"/>
  <c r="H14" i="1"/>
  <c r="H20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<sst xmlns="http://schemas.openxmlformats.org/spreadsheetml/2006/main" count="174" uniqueCount="85">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</sst>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9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1" fillId="0" borderId="3" xfId="0" applyFont="1" applyBorder="1"/>
    <xf numFmtId="0" fontId="11" fillId="0" borderId="4" xfId="0" applyFont="1" applyBorder="1"/>
    <xf numFmtId="0" fontId="11" fillId="0" borderId="1" xfId="0" applyFont="1" applyBorder="1"/>
    <xf numFmtId="0" fontId="12" fillId="0" borderId="3" xfId="0" applyFont="1" applyBorder="1"/>
    <xf numFmtId="0" fontId="12" fillId="0" borderId="4" xfId="0" applyFont="1" applyBorder="1"/>
    <xf numFmtId="165" fontId="11" fillId="0" borderId="3" xfId="0" applyNumberFormat="1" applyFont="1" applyBorder="1"/>
    <xf numFmtId="165" fontId="11" fillId="0" borderId="4" xfId="0" applyNumberFormat="1" applyFont="1" applyBorder="1"/>
    <xf numFmtId="0" fontId="0" fillId="0" borderId="8" xfId="0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9" fillId="0" borderId="10" xfId="0" applyFont="1" applyBorder="1"/>
    <xf numFmtId="0" fontId="13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165" fontId="11" fillId="0" borderId="10" xfId="0" applyNumberFormat="1" applyFont="1" applyBorder="1"/>
    <xf numFmtId="165" fontId="9" fillId="0" borderId="10" xfId="0" applyNumberFormat="1" applyFont="1" applyBorder="1"/>
    <xf numFmtId="165" fontId="13" fillId="0" borderId="12" xfId="0" applyNumberFormat="1" applyFont="1" applyBorder="1"/>
    <xf numFmtId="165" fontId="13" fillId="0" borderId="13" xfId="0" applyNumberFormat="1" applyFont="1" applyBorder="1"/>
    <xf numFmtId="165" fontId="13" fillId="0" borderId="14" xfId="0" applyNumberFormat="1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165" fontId="11" fillId="0" borderId="20" xfId="0" applyNumberFormat="1" applyFont="1" applyBorder="1"/>
    <xf numFmtId="165" fontId="11" fillId="0" borderId="21" xfId="0" applyNumberFormat="1" applyFont="1" applyBorder="1"/>
    <xf numFmtId="0" fontId="13" fillId="0" borderId="10" xfId="0" applyFont="1" applyBorder="1"/>
    <xf numFmtId="0" fontId="12" fillId="0" borderId="13" xfId="0" applyFont="1" applyBorder="1"/>
    <xf numFmtId="0" fontId="12" fillId="0" borderId="14" xfId="0" applyFont="1" applyBorder="1"/>
    <xf numFmtId="0" fontId="0" fillId="0" borderId="13" xfId="0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/>
    <xf numFmtId="0" fontId="0" fillId="0" borderId="27" xfId="0" applyBorder="1"/>
    <xf numFmtId="0" fontId="15" fillId="0" borderId="3" xfId="0" applyFont="1" applyBorder="1"/>
    <xf numFmtId="0" fontId="15" fillId="0" borderId="0" xfId="0" applyFont="1"/>
    <xf numFmtId="165" fontId="15" fillId="0" borderId="3" xfId="0" applyNumberFormat="1" applyFont="1" applyBorder="1"/>
    <xf numFmtId="0" fontId="16" fillId="0" borderId="0" xfId="0" applyFont="1"/>
    <xf numFmtId="0" fontId="16" fillId="0" borderId="7" xfId="0" applyFont="1" applyBorder="1"/>
    <xf numFmtId="0" fontId="16" fillId="0" borderId="10" xfId="0" applyFont="1" applyBorder="1"/>
    <xf numFmtId="165" fontId="16" fillId="0" borderId="0" xfId="0" applyNumberFormat="1" applyFont="1"/>
    <xf numFmtId="165" fontId="16" fillId="0" borderId="5" xfId="0" applyNumberFormat="1" applyFont="1" applyBorder="1"/>
    <xf numFmtId="0" fontId="16" fillId="0" borderId="22" xfId="0" applyFont="1" applyBorder="1"/>
    <xf numFmtId="0" fontId="16" fillId="0" borderId="26" xfId="0" applyFont="1" applyBorder="1"/>
    <xf numFmtId="0" fontId="16" fillId="0" borderId="12" xfId="0" applyFont="1" applyBorder="1"/>
    <xf numFmtId="0" fontId="16" fillId="0" borderId="0" xfId="0" applyFont="1" applyAlignment="1">
      <alignment horizontal="center"/>
    </xf>
    <xf numFmtId="0" fontId="16" fillId="0" borderId="9" xfId="0" applyFont="1" applyBorder="1"/>
    <xf numFmtId="0" fontId="16" fillId="0" borderId="8" xfId="0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23" xfId="0" applyFont="1" applyBorder="1"/>
    <xf numFmtId="0" fontId="16" fillId="0" borderId="27" xfId="0" applyFont="1" applyBorder="1"/>
    <xf numFmtId="0" fontId="16" fillId="0" borderId="28" xfId="0" applyFont="1" applyBorder="1"/>
    <xf numFmtId="0" fontId="16" fillId="0" borderId="3" xfId="0" applyFont="1" applyBorder="1"/>
    <xf numFmtId="0" fontId="16" fillId="0" borderId="13" xfId="0" applyFont="1" applyBorder="1"/>
    <xf numFmtId="0" fontId="16" fillId="0" borderId="4" xfId="0" applyFont="1" applyBorder="1"/>
    <xf numFmtId="1" fontId="16" fillId="0" borderId="1" xfId="0" applyNumberFormat="1" applyFont="1" applyBorder="1"/>
    <xf numFmtId="0" fontId="16" fillId="0" borderId="14" xfId="0" applyFont="1" applyBorder="1"/>
    <xf numFmtId="0" fontId="8" fillId="0" borderId="0" xfId="0" applyFont="1"/>
    <xf numFmtId="0" fontId="13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/>
    <xf numFmtId="0" fontId="19" fillId="0" borderId="0" xfId="0" applyFont="1"/>
    <xf numFmtId="3" fontId="0" fillId="0" borderId="0" xfId="0" applyNumberFormat="1"/>
    <xf numFmtId="3" fontId="16" fillId="0" borderId="0" xfId="0" applyNumberFormat="1" applyFont="1"/>
    <xf numFmtId="0" fontId="9" fillId="0" borderId="1" xfId="0" applyFont="1" applyBorder="1" applyAlignment="1">
      <alignment horizontal="center"/>
    </xf>
    <xf numFmtId="3" fontId="16" fillId="0" borderId="1" xfId="0" applyNumberFormat="1" applyFont="1" applyBorder="1"/>
    <xf numFmtId="3" fontId="16" fillId="0" borderId="1" xfId="0" applyNumberFormat="1" applyFont="1" applyBorder="1" applyAlignment="1">
      <alignment wrapText="1"/>
    </xf>
    <xf numFmtId="38" fontId="16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>
      <alignment horizontal="right" vertical="top" wrapText="1"/>
    </xf>
    <xf numFmtId="3" fontId="16" fillId="0" borderId="4" xfId="0" applyNumberFormat="1" applyFont="1" applyBorder="1"/>
    <xf numFmtId="43" fontId="16" fillId="0" borderId="1" xfId="1" applyFont="1" applyFill="1" applyBorder="1" applyAlignment="1">
      <alignment horizontal="right" vertical="top" wrapText="1"/>
    </xf>
    <xf numFmtId="43" fontId="8" fillId="0" borderId="4" xfId="1" applyFont="1" applyFill="1" applyBorder="1"/>
    <xf numFmtId="0" fontId="16" fillId="0" borderId="24" xfId="0" applyFont="1" applyBorder="1"/>
    <xf numFmtId="1" fontId="16" fillId="0" borderId="2" xfId="0" applyNumberFormat="1" applyFont="1" applyBorder="1"/>
    <xf numFmtId="165" fontId="16" fillId="0" borderId="15" xfId="0" applyNumberFormat="1" applyFont="1" applyBorder="1"/>
    <xf numFmtId="165" fontId="16" fillId="0" borderId="2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 vertical="top" wrapText="1"/>
    </xf>
    <xf numFmtId="3" fontId="13" fillId="0" borderId="15" xfId="0" applyNumberFormat="1" applyFont="1" applyBorder="1" applyAlignment="1">
      <alignment horizontal="right"/>
    </xf>
    <xf numFmtId="3" fontId="13" fillId="0" borderId="15" xfId="0" applyNumberFormat="1" applyFont="1" applyBorder="1"/>
    <xf numFmtId="3" fontId="13" fillId="0" borderId="16" xfId="0" applyNumberFormat="1" applyFont="1" applyBorder="1"/>
    <xf numFmtId="0" fontId="16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4" fontId="16" fillId="0" borderId="1" xfId="0" applyNumberFormat="1" applyFont="1" applyBorder="1"/>
    <xf numFmtId="164" fontId="13" fillId="0" borderId="15" xfId="0" applyNumberFormat="1" applyFont="1" applyBorder="1"/>
    <xf numFmtId="164" fontId="13" fillId="0" borderId="16" xfId="0" applyNumberFormat="1" applyFont="1" applyBorder="1"/>
    <xf numFmtId="165" fontId="11" fillId="0" borderId="1" xfId="0" applyNumberFormat="1" applyFont="1" applyBorder="1"/>
    <xf numFmtId="165" fontId="11" fillId="0" borderId="11" xfId="0" applyNumberFormat="1" applyFont="1" applyBorder="1"/>
    <xf numFmtId="167" fontId="16" fillId="0" borderId="1" xfId="1" applyNumberFormat="1" applyFont="1" applyFill="1" applyBorder="1" applyAlignment="1">
      <alignment horizontal="right" vertical="top" wrapText="1"/>
    </xf>
    <xf numFmtId="164" fontId="16" fillId="0" borderId="0" xfId="0" applyNumberFormat="1" applyFont="1"/>
    <xf numFmtId="165" fontId="11" fillId="0" borderId="2" xfId="0" applyNumberFormat="1" applyFont="1" applyBorder="1"/>
    <xf numFmtId="0" fontId="19" fillId="0" borderId="15" xfId="0" applyFont="1" applyBorder="1"/>
    <xf numFmtId="1" fontId="13" fillId="0" borderId="16" xfId="0" applyNumberFormat="1" applyFont="1" applyBorder="1"/>
    <xf numFmtId="3" fontId="8" fillId="0" borderId="0" xfId="0" applyNumberFormat="1" applyFont="1"/>
    <xf numFmtId="43" fontId="16" fillId="0" borderId="1" xfId="1" applyFont="1" applyBorder="1" applyAlignment="1">
      <alignment horizontal="right"/>
    </xf>
    <xf numFmtId="4" fontId="0" fillId="0" borderId="0" xfId="0" applyNumberFormat="1"/>
    <xf numFmtId="164" fontId="8" fillId="0" borderId="1" xfId="0" applyNumberFormat="1" applyFont="1" applyBorder="1" applyAlignment="1">
      <alignment horizontal="right"/>
    </xf>
    <xf numFmtId="0" fontId="9" fillId="0" borderId="6" xfId="0" applyFont="1" applyBorder="1"/>
    <xf numFmtId="0" fontId="9" fillId="0" borderId="1" xfId="0" applyFont="1" applyBorder="1"/>
    <xf numFmtId="0" fontId="9" fillId="0" borderId="11" xfId="0" applyFont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1" fontId="9" fillId="0" borderId="11" xfId="0" applyNumberFormat="1" applyFont="1" applyBorder="1"/>
    <xf numFmtId="3" fontId="9" fillId="0" borderId="11" xfId="0" applyNumberFormat="1" applyFont="1" applyBorder="1"/>
    <xf numFmtId="166" fontId="9" fillId="0" borderId="11" xfId="0" applyNumberFormat="1" applyFont="1" applyBorder="1"/>
    <xf numFmtId="3" fontId="9" fillId="0" borderId="1" xfId="0" applyNumberFormat="1" applyFont="1" applyBorder="1"/>
    <xf numFmtId="3" fontId="13" fillId="0" borderId="1" xfId="0" applyNumberFormat="1" applyFont="1" applyBorder="1"/>
    <xf numFmtId="3" fontId="13" fillId="0" borderId="30" xfId="0" applyNumberFormat="1" applyFont="1" applyBorder="1"/>
    <xf numFmtId="164" fontId="9" fillId="0" borderId="1" xfId="0" applyNumberFormat="1" applyFont="1" applyBorder="1"/>
    <xf numFmtId="164" fontId="9" fillId="0" borderId="1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0" fontId="16" fillId="2" borderId="7" xfId="0" applyFont="1" applyFill="1" applyBorder="1"/>
    <xf numFmtId="0" fontId="0" fillId="2" borderId="8" xfId="0" applyFill="1" applyBorder="1"/>
    <xf numFmtId="0" fontId="16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16" fillId="2" borderId="9" xfId="0" applyFont="1" applyFill="1" applyBorder="1"/>
    <xf numFmtId="0" fontId="16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center"/>
    </xf>
    <xf numFmtId="0" fontId="9" fillId="0" borderId="4" xfId="0" applyFont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4" fontId="15" fillId="0" borderId="0" xfId="0" applyNumberFormat="1" applyFont="1"/>
  </cellXfs>
  <cellStyles count="9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  <cellStyle name="Normal 8" xfId="8" xr:uid="{EB37FCFF-5AC6-444F-A7B0-F09B4E7D5F35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zoomScale="75" zoomScaleNormal="75" workbookViewId="0">
      <selection activeCell="K12" sqref="K12"/>
    </sheetView>
  </sheetViews>
  <sheetFormatPr defaultColWidth="8.88671875" defaultRowHeight="13.2" x14ac:dyDescent="0.25"/>
  <cols>
    <col min="1" max="1" width="8.88671875" style="45"/>
    <col min="3" max="3" width="15.33203125" customWidth="1"/>
    <col min="4" max="4" width="11.88671875" style="45" customWidth="1"/>
    <col min="5" max="5" width="11.44140625" style="45" customWidth="1"/>
    <col min="6" max="7" width="12.44140625" style="45" customWidth="1"/>
    <col min="8" max="9" width="13.33203125" style="45" customWidth="1"/>
    <col min="11" max="11" width="11.33203125" bestFit="1" customWidth="1"/>
    <col min="12" max="12" width="10.33203125" bestFit="1" customWidth="1"/>
    <col min="13" max="13" width="9.33203125" bestFit="1" customWidth="1"/>
    <col min="14" max="14" width="9" bestFit="1" customWidth="1"/>
  </cols>
  <sheetData>
    <row r="1" spans="1:19" x14ac:dyDescent="0.25">
      <c r="K1" s="66"/>
    </row>
    <row r="2" spans="1:19" x14ac:dyDescent="0.25">
      <c r="F2" s="4" t="s">
        <v>16</v>
      </c>
      <c r="J2" s="71"/>
      <c r="K2" s="71"/>
      <c r="L2" s="71"/>
    </row>
    <row r="3" spans="1:19" x14ac:dyDescent="0.25">
      <c r="F3" s="4" t="s">
        <v>17</v>
      </c>
      <c r="I3" s="72"/>
      <c r="K3" s="71"/>
    </row>
    <row r="4" spans="1:19" x14ac:dyDescent="0.25">
      <c r="F4" s="4" t="s">
        <v>84</v>
      </c>
      <c r="H4" s="66"/>
      <c r="I4" s="72"/>
      <c r="J4" s="71"/>
      <c r="K4" s="71"/>
    </row>
    <row r="5" spans="1:19" x14ac:dyDescent="0.25">
      <c r="F5" s="67"/>
      <c r="H5" s="66"/>
      <c r="I5" s="66"/>
      <c r="J5" s="66"/>
    </row>
    <row r="6" spans="1:19" x14ac:dyDescent="0.25">
      <c r="E6" s="53"/>
      <c r="F6" s="53" t="s">
        <v>18</v>
      </c>
      <c r="O6" s="71"/>
      <c r="P6" s="71"/>
      <c r="Q6" s="71"/>
    </row>
    <row r="7" spans="1:19" ht="13.8" thickBot="1" x14ac:dyDescent="0.3">
      <c r="O7" s="71"/>
      <c r="P7" s="71"/>
      <c r="Q7" s="71"/>
    </row>
    <row r="8" spans="1:19" x14ac:dyDescent="0.25">
      <c r="A8" s="46"/>
      <c r="B8" s="16"/>
      <c r="C8" s="16"/>
      <c r="D8" s="17"/>
      <c r="E8" s="17"/>
      <c r="F8" s="18" t="s">
        <v>19</v>
      </c>
      <c r="G8" s="17"/>
      <c r="H8" s="17"/>
      <c r="I8" s="54"/>
    </row>
    <row r="9" spans="1:19" x14ac:dyDescent="0.25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107"/>
      <c r="L9" s="71"/>
      <c r="M9" s="71"/>
      <c r="N9" s="71"/>
    </row>
    <row r="10" spans="1:19" x14ac:dyDescent="0.25">
      <c r="A10" s="21" t="s">
        <v>12</v>
      </c>
      <c r="B10" s="1"/>
      <c r="C10" s="69"/>
      <c r="D10" s="88">
        <v>1969</v>
      </c>
      <c r="E10" s="88">
        <v>8319</v>
      </c>
      <c r="F10" s="88">
        <v>3645</v>
      </c>
      <c r="G10" s="88">
        <v>103</v>
      </c>
      <c r="H10" s="128">
        <f>SUM(E10:G10)</f>
        <v>12067</v>
      </c>
      <c r="I10" s="129">
        <f>SUM(D10:G10)</f>
        <v>14036</v>
      </c>
      <c r="K10" s="71"/>
      <c r="L10" s="71"/>
      <c r="M10" s="71"/>
      <c r="N10" s="71"/>
    </row>
    <row r="11" spans="1:19" s="43" customFormat="1" x14ac:dyDescent="0.25">
      <c r="A11" s="21" t="s">
        <v>27</v>
      </c>
      <c r="B11" s="42"/>
      <c r="C11" s="42"/>
      <c r="D11" s="80">
        <v>29021</v>
      </c>
      <c r="E11" s="80">
        <v>32913</v>
      </c>
      <c r="F11" s="80">
        <v>15289</v>
      </c>
      <c r="G11" s="89">
        <v>472</v>
      </c>
      <c r="H11" s="128">
        <f t="shared" ref="H11:H14" si="0">SUM(E11:G11)</f>
        <v>48674</v>
      </c>
      <c r="I11" s="129">
        <f>SUM(D11:G11)</f>
        <v>77695</v>
      </c>
      <c r="K11" s="107"/>
      <c r="L11" s="71"/>
      <c r="M11" s="71"/>
      <c r="N11"/>
      <c r="O11"/>
      <c r="P11"/>
      <c r="Q11"/>
      <c r="R11"/>
      <c r="S11"/>
    </row>
    <row r="12" spans="1:19" x14ac:dyDescent="0.25">
      <c r="A12" s="21" t="s">
        <v>64</v>
      </c>
      <c r="B12" s="1"/>
      <c r="C12" s="1"/>
      <c r="D12" s="88">
        <v>2573</v>
      </c>
      <c r="E12" s="88">
        <v>7852</v>
      </c>
      <c r="F12" s="88">
        <v>3368</v>
      </c>
      <c r="G12" s="88">
        <v>0</v>
      </c>
      <c r="H12" s="128">
        <f t="shared" si="0"/>
        <v>11220</v>
      </c>
      <c r="I12" s="129">
        <f>SUM(D12:G12)</f>
        <v>13793</v>
      </c>
      <c r="K12" s="107"/>
      <c r="L12" s="71"/>
      <c r="M12" s="71"/>
    </row>
    <row r="13" spans="1:19" x14ac:dyDescent="0.25">
      <c r="A13" s="21" t="s">
        <v>28</v>
      </c>
      <c r="B13" s="1"/>
      <c r="C13" s="1"/>
      <c r="D13" s="88">
        <v>7630</v>
      </c>
      <c r="E13" s="88">
        <v>8992</v>
      </c>
      <c r="F13" s="88">
        <v>9441</v>
      </c>
      <c r="G13" s="88">
        <v>422</v>
      </c>
      <c r="H13" s="128">
        <f t="shared" si="0"/>
        <v>18855</v>
      </c>
      <c r="I13" s="129">
        <f>SUM(D13:G13)</f>
        <v>26485</v>
      </c>
      <c r="K13" s="107"/>
      <c r="L13" s="71"/>
      <c r="M13" s="71"/>
    </row>
    <row r="14" spans="1:19" x14ac:dyDescent="0.25">
      <c r="A14" s="21" t="s">
        <v>74</v>
      </c>
      <c r="B14" s="1"/>
      <c r="C14" s="2"/>
      <c r="D14" s="88">
        <v>67</v>
      </c>
      <c r="E14" s="88">
        <v>240</v>
      </c>
      <c r="F14" s="88">
        <v>114</v>
      </c>
      <c r="G14" s="88">
        <v>1</v>
      </c>
      <c r="H14" s="128">
        <f t="shared" si="0"/>
        <v>355</v>
      </c>
      <c r="I14" s="129">
        <f>SUM(D14:G14)</f>
        <v>422</v>
      </c>
      <c r="K14" s="107"/>
      <c r="L14" s="71"/>
      <c r="M14" s="71"/>
    </row>
    <row r="15" spans="1:19" ht="13.8" thickBot="1" x14ac:dyDescent="0.3">
      <c r="A15" s="22" t="s">
        <v>26</v>
      </c>
      <c r="B15" s="23"/>
      <c r="C15" s="24"/>
      <c r="D15" s="90">
        <f>SUM(D10:D14)</f>
        <v>41260</v>
      </c>
      <c r="E15" s="90">
        <f>SUM(E10:E14)</f>
        <v>58316</v>
      </c>
      <c r="F15" s="90">
        <f>SUM(F10:F14)</f>
        <v>31857</v>
      </c>
      <c r="G15" s="90">
        <f>SUM(G10:G14)</f>
        <v>998</v>
      </c>
      <c r="H15" s="91">
        <f t="shared" ref="H15:I15" si="1">SUM(H10:H14)</f>
        <v>91171</v>
      </c>
      <c r="I15" s="92">
        <f t="shared" si="1"/>
        <v>132431</v>
      </c>
      <c r="K15" s="107"/>
      <c r="L15" s="71"/>
      <c r="M15" s="71"/>
    </row>
    <row r="16" spans="1:19" x14ac:dyDescent="0.25">
      <c r="D16" s="93"/>
      <c r="E16" s="93"/>
      <c r="F16" s="93"/>
      <c r="G16" s="93"/>
      <c r="K16" s="71"/>
    </row>
    <row r="17" spans="1:19" ht="13.8" thickBot="1" x14ac:dyDescent="0.3">
      <c r="D17" s="93"/>
      <c r="E17" s="93"/>
      <c r="F17" s="93"/>
      <c r="G17" s="93"/>
    </row>
    <row r="18" spans="1:19" x14ac:dyDescent="0.25">
      <c r="A18" s="46"/>
      <c r="B18" s="16"/>
      <c r="C18" s="16"/>
      <c r="D18" s="94"/>
      <c r="E18" s="94"/>
      <c r="F18" s="95" t="s">
        <v>29</v>
      </c>
      <c r="G18" s="94"/>
      <c r="H18" s="55"/>
      <c r="I18" s="54"/>
    </row>
    <row r="19" spans="1:19" x14ac:dyDescent="0.25">
      <c r="A19" s="19" t="s">
        <v>20</v>
      </c>
      <c r="B19" s="9"/>
      <c r="C19" s="10"/>
      <c r="D19" s="96" t="s">
        <v>21</v>
      </c>
      <c r="E19" s="96" t="s">
        <v>22</v>
      </c>
      <c r="F19" s="96" t="s">
        <v>23</v>
      </c>
      <c r="G19" s="96" t="s">
        <v>24</v>
      </c>
      <c r="H19" s="11" t="s">
        <v>25</v>
      </c>
      <c r="I19" s="20" t="s">
        <v>26</v>
      </c>
    </row>
    <row r="20" spans="1:19" x14ac:dyDescent="0.25">
      <c r="A20" s="21" t="s">
        <v>12</v>
      </c>
      <c r="B20" s="1"/>
      <c r="C20" s="1"/>
      <c r="D20" s="88">
        <v>261159</v>
      </c>
      <c r="E20" s="88">
        <v>30981</v>
      </c>
      <c r="F20" s="88">
        <v>6426</v>
      </c>
      <c r="G20" s="88">
        <v>110</v>
      </c>
      <c r="H20" s="128">
        <f>SUM(E20:G20)</f>
        <v>37517</v>
      </c>
      <c r="I20" s="129">
        <f>SUM(D20:G20)</f>
        <v>298676</v>
      </c>
    </row>
    <row r="21" spans="1:19" s="43" customFormat="1" x14ac:dyDescent="0.25">
      <c r="A21" s="21" t="s">
        <v>30</v>
      </c>
      <c r="B21" s="42"/>
      <c r="C21" s="42"/>
      <c r="D21" s="80">
        <v>1221312</v>
      </c>
      <c r="E21" s="80">
        <v>107588</v>
      </c>
      <c r="F21" s="80">
        <v>25577</v>
      </c>
      <c r="G21" s="80">
        <v>518</v>
      </c>
      <c r="H21" s="128">
        <f>SUM(E21:G21)</f>
        <v>133683</v>
      </c>
      <c r="I21" s="129">
        <f>SUM(D21:G21)</f>
        <v>1354995</v>
      </c>
      <c r="L21"/>
      <c r="M21"/>
      <c r="N21"/>
      <c r="O21"/>
      <c r="P21"/>
      <c r="Q21"/>
      <c r="R21"/>
      <c r="S21"/>
    </row>
    <row r="22" spans="1:19" x14ac:dyDescent="0.25">
      <c r="A22" s="21" t="s">
        <v>64</v>
      </c>
      <c r="B22" s="1"/>
      <c r="C22" s="1"/>
      <c r="D22" s="88">
        <v>188362</v>
      </c>
      <c r="E22" s="88">
        <v>27479</v>
      </c>
      <c r="F22" s="88">
        <v>6863</v>
      </c>
      <c r="G22" s="88">
        <v>2</v>
      </c>
      <c r="H22" s="128">
        <f t="shared" ref="H22:H23" si="2">SUM(E22:G22)</f>
        <v>34344</v>
      </c>
      <c r="I22" s="129">
        <f>SUM(D22:G22)</f>
        <v>222706</v>
      </c>
    </row>
    <row r="23" spans="1:19" x14ac:dyDescent="0.25">
      <c r="A23" s="21" t="s">
        <v>28</v>
      </c>
      <c r="B23" s="1"/>
      <c r="C23" s="1"/>
      <c r="D23" s="88">
        <v>559842</v>
      </c>
      <c r="E23" s="88">
        <v>32214</v>
      </c>
      <c r="F23" s="88">
        <v>18692</v>
      </c>
      <c r="G23" s="88">
        <v>511</v>
      </c>
      <c r="H23" s="128">
        <f t="shared" si="2"/>
        <v>51417</v>
      </c>
      <c r="I23" s="129">
        <f>SUM(D23:G23)</f>
        <v>611259</v>
      </c>
    </row>
    <row r="24" spans="1:19" x14ac:dyDescent="0.25">
      <c r="A24" s="21" t="s">
        <v>74</v>
      </c>
      <c r="B24" s="1"/>
      <c r="C24" s="2"/>
      <c r="D24" s="74">
        <v>163674</v>
      </c>
      <c r="E24" s="74">
        <v>12542</v>
      </c>
      <c r="F24" s="74">
        <v>3526</v>
      </c>
      <c r="G24" s="74">
        <v>10</v>
      </c>
      <c r="H24" s="128">
        <f>SUM(E24:G24)</f>
        <v>16078</v>
      </c>
      <c r="I24" s="129">
        <f>SUM(D24:G24)</f>
        <v>179752</v>
      </c>
    </row>
    <row r="25" spans="1:19" ht="13.8" thickBot="1" x14ac:dyDescent="0.3">
      <c r="A25" s="22" t="s">
        <v>26</v>
      </c>
      <c r="B25" s="23"/>
      <c r="C25" s="24"/>
      <c r="D25" s="91">
        <f>SUM(D20:D24)</f>
        <v>2394349</v>
      </c>
      <c r="E25" s="91">
        <f>SUM(E20:E24)</f>
        <v>210804</v>
      </c>
      <c r="F25" s="91">
        <f>SUM(F20:F24)</f>
        <v>61084</v>
      </c>
      <c r="G25" s="91">
        <f>SUM(G20:G24)</f>
        <v>1151</v>
      </c>
      <c r="H25" s="91">
        <f t="shared" ref="H25:I25" si="3">SUM(H20:H24)</f>
        <v>273039</v>
      </c>
      <c r="I25" s="92">
        <f t="shared" si="3"/>
        <v>2667388</v>
      </c>
    </row>
    <row r="27" spans="1:19" ht="13.8" thickBot="1" x14ac:dyDescent="0.3"/>
    <row r="28" spans="1:19" x14ac:dyDescent="0.25">
      <c r="A28" s="130"/>
      <c r="B28" s="131"/>
      <c r="C28" s="131"/>
      <c r="D28" s="132"/>
      <c r="E28" s="132"/>
      <c r="F28" s="133" t="s">
        <v>31</v>
      </c>
      <c r="G28" s="132"/>
      <c r="H28" s="132"/>
      <c r="I28" s="134"/>
    </row>
    <row r="29" spans="1:19" x14ac:dyDescent="0.25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5">
      <c r="A30" s="21" t="s">
        <v>12</v>
      </c>
      <c r="B30" s="1"/>
      <c r="C30" s="2"/>
      <c r="D30" s="97">
        <f>D10/D20</f>
        <v>7.5394682932619595E-3</v>
      </c>
      <c r="E30" s="97">
        <f>E10/E20</f>
        <v>0.26851941512539945</v>
      </c>
      <c r="F30" s="97">
        <f>F10/F20</f>
        <v>0.5672268907563025</v>
      </c>
      <c r="G30" s="97">
        <f>G10/G20</f>
        <v>0.9363636363636364</v>
      </c>
      <c r="H30" s="126">
        <f t="shared" ref="H30" si="4">H10/H20</f>
        <v>0.32164085614521415</v>
      </c>
      <c r="I30" s="127">
        <f>I10/I20</f>
        <v>4.6994067149687284E-2</v>
      </c>
    </row>
    <row r="31" spans="1:19" x14ac:dyDescent="0.25">
      <c r="A31" s="21" t="s">
        <v>30</v>
      </c>
      <c r="B31" s="1"/>
      <c r="C31" s="2"/>
      <c r="D31" s="97">
        <f t="shared" ref="D31:G31" si="5">D11/D21</f>
        <v>2.3762150867264058E-2</v>
      </c>
      <c r="E31" s="97">
        <f t="shared" si="5"/>
        <v>0.30591701676766925</v>
      </c>
      <c r="F31" s="97">
        <f t="shared" si="5"/>
        <v>0.5977636157485241</v>
      </c>
      <c r="G31" s="97">
        <f t="shared" si="5"/>
        <v>0.91119691119691115</v>
      </c>
      <c r="H31" s="126">
        <f t="shared" ref="D31:I34" si="6">H11/H21</f>
        <v>0.36410014736353913</v>
      </c>
      <c r="I31" s="127">
        <f t="shared" si="6"/>
        <v>5.733969498042428E-2</v>
      </c>
      <c r="J31" s="66"/>
    </row>
    <row r="32" spans="1:19" x14ac:dyDescent="0.25">
      <c r="A32" s="21" t="s">
        <v>64</v>
      </c>
      <c r="B32" s="1"/>
      <c r="C32" s="2"/>
      <c r="D32" s="97">
        <f>D12/D22</f>
        <v>1.3659867701553393E-2</v>
      </c>
      <c r="E32" s="97">
        <f t="shared" si="6"/>
        <v>0.28574547836529712</v>
      </c>
      <c r="F32" s="97">
        <f>F12/F22</f>
        <v>0.49074748652192918</v>
      </c>
      <c r="G32" s="97">
        <f t="shared" si="6"/>
        <v>0</v>
      </c>
      <c r="H32" s="126">
        <f t="shared" si="6"/>
        <v>0.32669461914744935</v>
      </c>
      <c r="I32" s="127">
        <f t="shared" si="6"/>
        <v>6.1933670399540203E-2</v>
      </c>
    </row>
    <row r="33" spans="1:21" x14ac:dyDescent="0.25">
      <c r="A33" s="21" t="s">
        <v>28</v>
      </c>
      <c r="B33" s="1"/>
      <c r="C33" s="2"/>
      <c r="D33" s="97">
        <f t="shared" si="6"/>
        <v>1.3628845281347238E-2</v>
      </c>
      <c r="E33" s="97">
        <f t="shared" si="6"/>
        <v>0.27913329608244863</v>
      </c>
      <c r="F33" s="97">
        <f t="shared" si="6"/>
        <v>0.50508238818745987</v>
      </c>
      <c r="G33" s="97">
        <f t="shared" si="6"/>
        <v>0.82583170254403127</v>
      </c>
      <c r="H33" s="126">
        <f t="shared" si="6"/>
        <v>0.36670750918956763</v>
      </c>
      <c r="I33" s="127">
        <f t="shared" si="6"/>
        <v>4.3328605386587352E-2</v>
      </c>
    </row>
    <row r="34" spans="1:21" x14ac:dyDescent="0.25">
      <c r="A34" s="21" t="s">
        <v>74</v>
      </c>
      <c r="B34" s="1"/>
      <c r="C34" s="2"/>
      <c r="D34" s="97">
        <f>D14/D24</f>
        <v>4.0935029387685276E-4</v>
      </c>
      <c r="E34" s="97">
        <f>E14/E24</f>
        <v>1.9135704034444267E-2</v>
      </c>
      <c r="F34" s="97">
        <f>F14/F24</f>
        <v>3.2331253545093593E-2</v>
      </c>
      <c r="G34" s="97">
        <f>G14/G24</f>
        <v>0.1</v>
      </c>
      <c r="H34" s="126">
        <f t="shared" si="6"/>
        <v>2.2079860679188955E-2</v>
      </c>
      <c r="I34" s="127">
        <f t="shared" si="6"/>
        <v>2.3476790244336639E-3</v>
      </c>
    </row>
    <row r="35" spans="1:21" ht="13.8" thickBot="1" x14ac:dyDescent="0.3">
      <c r="A35" s="22" t="s">
        <v>26</v>
      </c>
      <c r="B35" s="23"/>
      <c r="C35" s="24"/>
      <c r="D35" s="98">
        <f t="shared" ref="D35:I35" si="7">D15/D25</f>
        <v>1.7232241415098635E-2</v>
      </c>
      <c r="E35" s="98">
        <f t="shared" si="7"/>
        <v>0.27663611696172746</v>
      </c>
      <c r="F35" s="98">
        <f t="shared" si="7"/>
        <v>0.52152773230305804</v>
      </c>
      <c r="G35" s="98">
        <f t="shared" si="7"/>
        <v>0.86707211120764549</v>
      </c>
      <c r="H35" s="98">
        <f t="shared" si="7"/>
        <v>0.33391200524467202</v>
      </c>
      <c r="I35" s="99">
        <f t="shared" si="7"/>
        <v>4.9648195163208349E-2</v>
      </c>
    </row>
    <row r="37" spans="1:21" ht="13.8" thickBot="1" x14ac:dyDescent="0.3"/>
    <row r="38" spans="1:21" x14ac:dyDescent="0.25">
      <c r="A38" s="46"/>
      <c r="B38" s="16"/>
      <c r="C38" s="16"/>
      <c r="D38" s="55"/>
      <c r="E38" s="55"/>
      <c r="F38" s="18" t="s">
        <v>32</v>
      </c>
      <c r="G38" s="55"/>
      <c r="H38" s="55"/>
      <c r="I38" s="54"/>
    </row>
    <row r="39" spans="1:21" x14ac:dyDescent="0.25">
      <c r="A39" s="25" t="s">
        <v>20</v>
      </c>
      <c r="B39" s="14"/>
      <c r="C39" s="15"/>
      <c r="D39" s="100" t="s">
        <v>21</v>
      </c>
      <c r="E39" s="100" t="s">
        <v>22</v>
      </c>
      <c r="F39" s="100" t="s">
        <v>23</v>
      </c>
      <c r="G39" s="100" t="s">
        <v>24</v>
      </c>
      <c r="H39" s="100" t="s">
        <v>25</v>
      </c>
      <c r="I39" s="101" t="s">
        <v>26</v>
      </c>
    </row>
    <row r="40" spans="1:21" x14ac:dyDescent="0.25">
      <c r="A40" s="21" t="s">
        <v>12</v>
      </c>
      <c r="B40" s="5"/>
      <c r="C40" s="5"/>
      <c r="D40" s="88">
        <v>12.454725099999999</v>
      </c>
      <c r="E40" s="88">
        <v>34.515707150000004</v>
      </c>
      <c r="F40" s="88">
        <v>455.7817867</v>
      </c>
      <c r="G40" s="88">
        <v>365.29680000000008</v>
      </c>
      <c r="H40" s="128">
        <f>SUM(E40:G40)</f>
        <v>855.5942938500001</v>
      </c>
      <c r="I40" s="129">
        <f>SUM(D40:G40)</f>
        <v>868.04901895000012</v>
      </c>
      <c r="L40" s="109"/>
      <c r="M40" s="109"/>
      <c r="O40" s="109"/>
      <c r="P40" s="109"/>
    </row>
    <row r="41" spans="1:21" s="43" customFormat="1" x14ac:dyDescent="0.25">
      <c r="A41" s="26" t="s">
        <v>30</v>
      </c>
      <c r="B41" s="44"/>
      <c r="C41" s="44"/>
      <c r="D41" s="80">
        <v>84.69</v>
      </c>
      <c r="E41" s="80">
        <v>83.32</v>
      </c>
      <c r="F41" s="80">
        <v>1150.76</v>
      </c>
      <c r="G41" s="102">
        <v>1060.28</v>
      </c>
      <c r="H41" s="128">
        <f t="shared" ref="H41:H44" si="8">SUM(E41:G41)</f>
        <v>2294.3599999999997</v>
      </c>
      <c r="I41" s="129">
        <f>SUM(D41:G41)</f>
        <v>2379.0500000000002</v>
      </c>
      <c r="K41" s="109"/>
      <c r="L41"/>
      <c r="M41" s="109"/>
      <c r="N41" s="109"/>
      <c r="O41" s="109"/>
      <c r="P41" s="109"/>
      <c r="Q41"/>
      <c r="R41"/>
      <c r="S41"/>
      <c r="T41"/>
      <c r="U41"/>
    </row>
    <row r="42" spans="1:21" x14ac:dyDescent="0.25">
      <c r="A42" s="26" t="s">
        <v>64</v>
      </c>
      <c r="B42" s="5"/>
      <c r="C42" s="5"/>
      <c r="D42" s="80">
        <v>8.4</v>
      </c>
      <c r="E42" s="80">
        <v>19.5</v>
      </c>
      <c r="F42" s="80">
        <v>246.9</v>
      </c>
      <c r="G42" s="102">
        <v>0</v>
      </c>
      <c r="H42" s="128">
        <f t="shared" si="8"/>
        <v>266.39999999999998</v>
      </c>
      <c r="I42" s="129">
        <f>SUM(D42:G42)</f>
        <v>274.8</v>
      </c>
      <c r="K42" s="109"/>
      <c r="L42" s="109"/>
      <c r="M42" s="109"/>
      <c r="N42" s="109"/>
      <c r="O42" s="109"/>
      <c r="P42" s="109"/>
    </row>
    <row r="43" spans="1:21" x14ac:dyDescent="0.25">
      <c r="A43" s="26" t="s">
        <v>28</v>
      </c>
      <c r="B43" s="5"/>
      <c r="C43" s="5"/>
      <c r="D43" s="88">
        <v>20.3</v>
      </c>
      <c r="E43" s="88">
        <v>20.5</v>
      </c>
      <c r="F43" s="88">
        <v>596.9</v>
      </c>
      <c r="G43" s="88">
        <v>531.29999999999995</v>
      </c>
      <c r="H43" s="128">
        <f t="shared" si="8"/>
        <v>1148.6999999999998</v>
      </c>
      <c r="I43" s="129">
        <f>SUM(D43:G43)</f>
        <v>1169</v>
      </c>
      <c r="K43" s="109"/>
      <c r="L43" s="109"/>
      <c r="M43" s="109"/>
      <c r="N43" s="109"/>
      <c r="O43" s="109"/>
      <c r="P43" s="109"/>
    </row>
    <row r="44" spans="1:21" x14ac:dyDescent="0.25">
      <c r="A44" s="21" t="s">
        <v>74</v>
      </c>
      <c r="B44" s="5"/>
      <c r="C44" s="6"/>
      <c r="D44" s="74">
        <v>0.2</v>
      </c>
      <c r="E44" s="74">
        <v>0.7</v>
      </c>
      <c r="F44" s="74">
        <v>5.4</v>
      </c>
      <c r="G44" s="74">
        <v>0.5</v>
      </c>
      <c r="H44" s="128">
        <f t="shared" si="8"/>
        <v>6.6000000000000005</v>
      </c>
      <c r="I44" s="129">
        <f>SUM(D44:G44)</f>
        <v>6.8000000000000007</v>
      </c>
      <c r="M44" s="109"/>
      <c r="N44" s="109"/>
      <c r="O44" s="109"/>
      <c r="P44" s="109"/>
    </row>
    <row r="45" spans="1:21" ht="13.8" thickBot="1" x14ac:dyDescent="0.3">
      <c r="A45" s="27" t="s">
        <v>26</v>
      </c>
      <c r="B45" s="28"/>
      <c r="C45" s="29"/>
      <c r="D45" s="91">
        <f t="shared" ref="D45:I45" si="9">SUM(D40:D44)</f>
        <v>126.04472510000001</v>
      </c>
      <c r="E45" s="91">
        <f t="shared" si="9"/>
        <v>158.53570714999998</v>
      </c>
      <c r="F45" s="91">
        <f t="shared" si="9"/>
        <v>2455.7417867000004</v>
      </c>
      <c r="G45" s="91">
        <f t="shared" si="9"/>
        <v>1957.3768</v>
      </c>
      <c r="H45" s="91">
        <f t="shared" si="9"/>
        <v>4571.6542938500006</v>
      </c>
      <c r="I45" s="92">
        <f t="shared" si="9"/>
        <v>4697.6990189500002</v>
      </c>
      <c r="M45" s="109"/>
      <c r="O45" s="109"/>
      <c r="P45" s="109"/>
    </row>
    <row r="46" spans="1:21" x14ac:dyDescent="0.25">
      <c r="A46" s="48"/>
      <c r="B46" s="8"/>
      <c r="C46" s="8"/>
      <c r="D46" s="48"/>
      <c r="E46" s="48"/>
      <c r="F46" s="48"/>
      <c r="G46" s="48"/>
      <c r="H46" s="48"/>
      <c r="I46" s="48"/>
      <c r="M46" s="109"/>
      <c r="O46" s="109"/>
      <c r="P46" s="109"/>
    </row>
    <row r="47" spans="1:21" ht="13.8" thickBot="1" x14ac:dyDescent="0.3">
      <c r="A47" s="49"/>
      <c r="B47" s="7"/>
      <c r="C47" s="7"/>
      <c r="D47" s="49"/>
      <c r="E47" s="49"/>
      <c r="F47" s="49"/>
      <c r="G47" s="49"/>
      <c r="H47" s="49"/>
      <c r="I47" s="49"/>
      <c r="M47" s="109"/>
      <c r="O47" s="109"/>
      <c r="P47" s="109"/>
    </row>
    <row r="48" spans="1:21" x14ac:dyDescent="0.25">
      <c r="A48" s="46"/>
      <c r="B48" s="16"/>
      <c r="C48" s="16"/>
      <c r="D48" s="55"/>
      <c r="E48" s="55"/>
      <c r="F48" s="18" t="s">
        <v>33</v>
      </c>
      <c r="G48" s="55"/>
      <c r="H48" s="55"/>
      <c r="I48" s="54"/>
      <c r="M48" s="109"/>
      <c r="O48" s="109"/>
      <c r="P48" s="109"/>
    </row>
    <row r="49" spans="1:21" x14ac:dyDescent="0.25">
      <c r="A49" s="25" t="s">
        <v>20</v>
      </c>
      <c r="B49" s="14"/>
      <c r="C49" s="15"/>
      <c r="D49" s="100" t="s">
        <v>21</v>
      </c>
      <c r="E49" s="100" t="s">
        <v>22</v>
      </c>
      <c r="F49" s="100" t="s">
        <v>23</v>
      </c>
      <c r="G49" s="100" t="s">
        <v>24</v>
      </c>
      <c r="H49" s="100" t="s">
        <v>25</v>
      </c>
      <c r="I49" s="101" t="s">
        <v>26</v>
      </c>
      <c r="M49" s="109"/>
      <c r="O49" s="109"/>
      <c r="P49" s="109"/>
    </row>
    <row r="50" spans="1:21" x14ac:dyDescent="0.25">
      <c r="A50" s="21" t="s">
        <v>12</v>
      </c>
      <c r="B50" s="5"/>
      <c r="C50" s="5"/>
      <c r="D50" s="88">
        <v>1735.3341448000001</v>
      </c>
      <c r="E50" s="88">
        <v>113.3034129701</v>
      </c>
      <c r="F50" s="88">
        <v>620.01438083000005</v>
      </c>
      <c r="G50" s="78">
        <v>386.39725920000006</v>
      </c>
      <c r="H50" s="128">
        <f>SUM(E50:G50)</f>
        <v>1119.7150530001002</v>
      </c>
      <c r="I50" s="121">
        <f>SUM(D50:G50)</f>
        <v>2855.0491978001</v>
      </c>
      <c r="M50" s="109"/>
      <c r="O50" s="109"/>
      <c r="P50" s="109"/>
    </row>
    <row r="51" spans="1:21" s="43" customFormat="1" x14ac:dyDescent="0.25">
      <c r="A51" s="26" t="s">
        <v>30</v>
      </c>
      <c r="B51" s="44"/>
      <c r="C51" s="44"/>
      <c r="D51" s="80">
        <v>3493.54</v>
      </c>
      <c r="E51" s="80">
        <v>293.36</v>
      </c>
      <c r="F51" s="80">
        <v>1571.27</v>
      </c>
      <c r="G51" s="80">
        <v>1107.2</v>
      </c>
      <c r="H51" s="128">
        <f t="shared" ref="H51:H54" si="10">SUM(E51:G51)</f>
        <v>2971.83</v>
      </c>
      <c r="I51" s="121">
        <f>SUM(D51:G51)</f>
        <v>6465.37</v>
      </c>
      <c r="K51" s="145"/>
      <c r="L51"/>
      <c r="M51" s="109"/>
      <c r="N51" s="109"/>
      <c r="O51" s="109"/>
      <c r="P51" s="109"/>
      <c r="Q51"/>
      <c r="R51"/>
      <c r="S51"/>
      <c r="T51"/>
      <c r="U51"/>
    </row>
    <row r="52" spans="1:21" x14ac:dyDescent="0.25">
      <c r="A52" s="26" t="s">
        <v>64</v>
      </c>
      <c r="B52" s="5"/>
      <c r="C52" s="5"/>
      <c r="D52" s="80">
        <v>539.1</v>
      </c>
      <c r="E52" s="80">
        <v>56.6</v>
      </c>
      <c r="F52" s="80">
        <v>308.10000000000002</v>
      </c>
      <c r="G52" s="80">
        <v>0</v>
      </c>
      <c r="H52" s="128">
        <f t="shared" si="10"/>
        <v>364.70000000000005</v>
      </c>
      <c r="I52" s="121">
        <f>SUM(D52:G52)</f>
        <v>903.80000000000007</v>
      </c>
      <c r="M52" s="109"/>
      <c r="N52" s="109"/>
      <c r="O52" s="109"/>
      <c r="P52" s="109"/>
    </row>
    <row r="53" spans="1:21" x14ac:dyDescent="0.25">
      <c r="A53" s="26" t="s">
        <v>28</v>
      </c>
      <c r="B53" s="5"/>
      <c r="C53" s="5"/>
      <c r="D53" s="88">
        <v>1610.5</v>
      </c>
      <c r="E53" s="88">
        <v>66.7</v>
      </c>
      <c r="F53" s="88">
        <v>824.3</v>
      </c>
      <c r="G53" s="88">
        <v>571.20000000000005</v>
      </c>
      <c r="H53" s="128">
        <f t="shared" si="10"/>
        <v>1462.2</v>
      </c>
      <c r="I53" s="121">
        <f>SUM(D53:G53)</f>
        <v>3072.7</v>
      </c>
      <c r="M53" s="109"/>
      <c r="O53" s="109"/>
      <c r="P53" s="109"/>
    </row>
    <row r="54" spans="1:21" x14ac:dyDescent="0.25">
      <c r="A54" s="21" t="s">
        <v>74</v>
      </c>
      <c r="B54" s="5"/>
      <c r="C54" s="6"/>
      <c r="D54" s="74">
        <v>481</v>
      </c>
      <c r="E54" s="74">
        <v>30</v>
      </c>
      <c r="F54" s="74">
        <v>146.30000000000001</v>
      </c>
      <c r="G54" s="74">
        <v>24.2</v>
      </c>
      <c r="H54" s="128">
        <f t="shared" si="10"/>
        <v>200.5</v>
      </c>
      <c r="I54" s="121">
        <f>SUM(D54:G54)</f>
        <v>681.5</v>
      </c>
      <c r="M54" s="109"/>
      <c r="O54" s="109"/>
      <c r="P54" s="109"/>
    </row>
    <row r="55" spans="1:21" ht="13.8" thickBot="1" x14ac:dyDescent="0.3">
      <c r="A55" s="27" t="s">
        <v>26</v>
      </c>
      <c r="B55" s="28"/>
      <c r="C55" s="29"/>
      <c r="D55" s="91">
        <f t="shared" ref="D55:I55" si="11">SUM(D50:D54)</f>
        <v>7859.4741448000004</v>
      </c>
      <c r="E55" s="91">
        <f t="shared" si="11"/>
        <v>559.96341297010008</v>
      </c>
      <c r="F55" s="91">
        <f t="shared" si="11"/>
        <v>3469.9843808300002</v>
      </c>
      <c r="G55" s="91">
        <f t="shared" si="11"/>
        <v>2088.9972591999999</v>
      </c>
      <c r="H55" s="91">
        <f t="shared" si="11"/>
        <v>6118.9450530000995</v>
      </c>
      <c r="I55" s="92">
        <f t="shared" si="11"/>
        <v>13978.4191978001</v>
      </c>
      <c r="M55" s="109"/>
      <c r="O55" s="109"/>
      <c r="P55" s="109"/>
    </row>
    <row r="56" spans="1:21" x14ac:dyDescent="0.25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8" thickBot="1" x14ac:dyDescent="0.3"/>
    <row r="58" spans="1:21" x14ac:dyDescent="0.25">
      <c r="A58" s="130"/>
      <c r="B58" s="131"/>
      <c r="C58" s="131"/>
      <c r="D58" s="132"/>
      <c r="E58" s="132"/>
      <c r="F58" s="133" t="s">
        <v>34</v>
      </c>
      <c r="G58" s="132"/>
      <c r="H58" s="132"/>
      <c r="I58" s="134"/>
    </row>
    <row r="59" spans="1:21" x14ac:dyDescent="0.25">
      <c r="A59" s="25" t="s">
        <v>20</v>
      </c>
      <c r="B59" s="9"/>
      <c r="C59" s="10"/>
      <c r="D59" s="100" t="s">
        <v>21</v>
      </c>
      <c r="E59" s="100" t="s">
        <v>22</v>
      </c>
      <c r="F59" s="100" t="s">
        <v>23</v>
      </c>
      <c r="G59" s="100" t="s">
        <v>24</v>
      </c>
      <c r="H59" s="100" t="s">
        <v>25</v>
      </c>
      <c r="I59" s="101" t="s">
        <v>26</v>
      </c>
    </row>
    <row r="60" spans="1:21" x14ac:dyDescent="0.25">
      <c r="A60" s="21" t="s">
        <v>12</v>
      </c>
      <c r="B60" s="1"/>
      <c r="C60" s="2"/>
      <c r="D60" s="97">
        <f>D40/D50</f>
        <v>7.1771336588524427E-3</v>
      </c>
      <c r="E60" s="97">
        <f t="shared" ref="E60:I60" si="12">E40/E50</f>
        <v>0.30463078070833105</v>
      </c>
      <c r="F60" s="97">
        <f t="shared" si="12"/>
        <v>0.7351148631260046</v>
      </c>
      <c r="G60" s="97">
        <f t="shared" si="12"/>
        <v>0.94539179899027614</v>
      </c>
      <c r="H60" s="126">
        <f t="shared" si="12"/>
        <v>0.76411788120340962</v>
      </c>
      <c r="I60" s="127">
        <f t="shared" si="12"/>
        <v>0.30403995126208599</v>
      </c>
    </row>
    <row r="61" spans="1:21" x14ac:dyDescent="0.25">
      <c r="A61" s="26" t="s">
        <v>30</v>
      </c>
      <c r="B61" s="1"/>
      <c r="C61" s="2"/>
      <c r="D61" s="97">
        <f>D41/D51</f>
        <v>2.4241886453282343E-2</v>
      </c>
      <c r="E61" s="97">
        <f>E41/E51</f>
        <v>0.28401963457867463</v>
      </c>
      <c r="F61" s="97">
        <f>F41/F51</f>
        <v>0.73237572155008368</v>
      </c>
      <c r="G61" s="97">
        <f>G41/G51</f>
        <v>0.95762283236994217</v>
      </c>
      <c r="H61" s="126">
        <f>H41/H51</f>
        <v>0.77203608550960179</v>
      </c>
      <c r="I61" s="127">
        <f t="shared" ref="H61:I64" si="13">I41/I51</f>
        <v>0.36796811319383116</v>
      </c>
      <c r="J61" s="66"/>
    </row>
    <row r="62" spans="1:21" x14ac:dyDescent="0.25">
      <c r="A62" s="26" t="s">
        <v>64</v>
      </c>
      <c r="B62" s="1"/>
      <c r="C62" s="2"/>
      <c r="D62" s="97">
        <f>D42/D52</f>
        <v>1.5581524763494713E-2</v>
      </c>
      <c r="E62" s="97">
        <f t="shared" ref="D62:G64" si="14">E42/E52</f>
        <v>0.34452296819787986</v>
      </c>
      <c r="F62" s="97">
        <f t="shared" si="14"/>
        <v>0.80136319376825704</v>
      </c>
      <c r="G62" s="110" t="s">
        <v>83</v>
      </c>
      <c r="H62" s="126">
        <f>H42/H52</f>
        <v>0.73046339457088005</v>
      </c>
      <c r="I62" s="127">
        <f t="shared" si="13"/>
        <v>0.30404956848860365</v>
      </c>
    </row>
    <row r="63" spans="1:21" x14ac:dyDescent="0.25">
      <c r="A63" s="26" t="s">
        <v>28</v>
      </c>
      <c r="B63" s="1"/>
      <c r="C63" s="2"/>
      <c r="D63" s="97">
        <f t="shared" si="14"/>
        <v>1.2604781123874573E-2</v>
      </c>
      <c r="E63" s="97">
        <f t="shared" si="14"/>
        <v>0.3073463268365817</v>
      </c>
      <c r="F63" s="97">
        <f t="shared" si="14"/>
        <v>0.72412956447895183</v>
      </c>
      <c r="G63" s="97">
        <f t="shared" si="14"/>
        <v>0.93014705882352922</v>
      </c>
      <c r="H63" s="126">
        <f t="shared" si="13"/>
        <v>0.78559704554780452</v>
      </c>
      <c r="I63" s="127">
        <f t="shared" si="13"/>
        <v>0.38044716373222248</v>
      </c>
    </row>
    <row r="64" spans="1:21" x14ac:dyDescent="0.25">
      <c r="A64" s="21" t="s">
        <v>74</v>
      </c>
      <c r="B64" s="1"/>
      <c r="C64" s="2"/>
      <c r="D64" s="97">
        <f t="shared" si="14"/>
        <v>4.1580041580041582E-4</v>
      </c>
      <c r="E64" s="97">
        <f t="shared" si="14"/>
        <v>2.3333333333333331E-2</v>
      </c>
      <c r="F64" s="97">
        <f t="shared" si="14"/>
        <v>3.6910457963089539E-2</v>
      </c>
      <c r="G64" s="97">
        <f t="shared" si="14"/>
        <v>2.0661157024793389E-2</v>
      </c>
      <c r="H64" s="126">
        <f t="shared" si="13"/>
        <v>3.291770573566085E-2</v>
      </c>
      <c r="I64" s="127">
        <f t="shared" si="13"/>
        <v>9.9779897285399866E-3</v>
      </c>
    </row>
    <row r="65" spans="1:15" ht="13.8" thickBot="1" x14ac:dyDescent="0.3">
      <c r="A65" s="27" t="s">
        <v>26</v>
      </c>
      <c r="B65" s="23"/>
      <c r="C65" s="24"/>
      <c r="D65" s="98">
        <f t="shared" ref="D65:I65" si="15">D45/D55</f>
        <v>1.6037297505888986E-2</v>
      </c>
      <c r="E65" s="98">
        <f t="shared" si="15"/>
        <v>0.28311797427819663</v>
      </c>
      <c r="F65" s="98">
        <f t="shared" si="15"/>
        <v>0.7077097523166952</v>
      </c>
      <c r="G65" s="98">
        <f t="shared" si="15"/>
        <v>0.93699347444313774</v>
      </c>
      <c r="H65" s="98">
        <f t="shared" si="15"/>
        <v>0.7471311237888193</v>
      </c>
      <c r="I65" s="99">
        <f t="shared" si="15"/>
        <v>0.33606797395869459</v>
      </c>
    </row>
    <row r="66" spans="1:15" x14ac:dyDescent="0.25">
      <c r="A66" s="48"/>
      <c r="D66" s="103"/>
      <c r="E66" s="103"/>
      <c r="F66" s="103"/>
      <c r="G66" s="103"/>
      <c r="H66" s="103"/>
      <c r="I66" s="103"/>
    </row>
    <row r="67" spans="1:15" ht="13.8" thickBot="1" x14ac:dyDescent="0.3"/>
    <row r="68" spans="1:15" x14ac:dyDescent="0.25">
      <c r="A68" s="46"/>
      <c r="B68" s="16"/>
      <c r="C68" s="16"/>
      <c r="D68" s="55"/>
      <c r="E68" s="55"/>
      <c r="F68" s="18" t="s">
        <v>35</v>
      </c>
      <c r="G68" s="55"/>
      <c r="H68" s="55"/>
      <c r="I68" s="54"/>
    </row>
    <row r="69" spans="1:15" x14ac:dyDescent="0.25">
      <c r="A69" s="25" t="s">
        <v>20</v>
      </c>
      <c r="B69" s="9"/>
      <c r="C69" s="10"/>
      <c r="D69" s="100" t="s">
        <v>21</v>
      </c>
      <c r="E69" s="100" t="s">
        <v>22</v>
      </c>
      <c r="F69" s="100" t="s">
        <v>23</v>
      </c>
      <c r="G69" s="104" t="s">
        <v>24</v>
      </c>
      <c r="H69" s="100" t="s">
        <v>25</v>
      </c>
      <c r="I69" s="101" t="s">
        <v>26</v>
      </c>
    </row>
    <row r="70" spans="1:15" x14ac:dyDescent="0.25">
      <c r="A70" s="21" t="s">
        <v>12</v>
      </c>
      <c r="B70" s="1"/>
      <c r="C70" s="1"/>
      <c r="D70" s="79">
        <v>41</v>
      </c>
      <c r="E70" s="79">
        <v>44</v>
      </c>
      <c r="F70" s="79">
        <v>40</v>
      </c>
      <c r="G70" s="79">
        <v>19</v>
      </c>
      <c r="H70" s="138">
        <f>SUM(E70:G70)</f>
        <v>103</v>
      </c>
      <c r="I70" s="113">
        <f>SUM(D70:G70)</f>
        <v>144</v>
      </c>
    </row>
    <row r="71" spans="1:15" s="43" customFormat="1" x14ac:dyDescent="0.25">
      <c r="A71" s="26" t="s">
        <v>30</v>
      </c>
      <c r="B71" s="42"/>
      <c r="C71" s="42"/>
      <c r="D71" s="89">
        <v>32</v>
      </c>
      <c r="E71" s="89">
        <v>50</v>
      </c>
      <c r="F71" s="89">
        <v>47</v>
      </c>
      <c r="G71" s="89">
        <v>18</v>
      </c>
      <c r="H71" s="138">
        <f t="shared" ref="H71:H74" si="16">SUM(E71:G71)</f>
        <v>115</v>
      </c>
      <c r="I71" s="113">
        <f t="shared" ref="I71:I74" si="17">SUM(D71:G71)</f>
        <v>147</v>
      </c>
      <c r="K71"/>
      <c r="L71"/>
      <c r="M71"/>
      <c r="N71"/>
      <c r="O71"/>
    </row>
    <row r="72" spans="1:15" x14ac:dyDescent="0.25">
      <c r="A72" s="26" t="s">
        <v>64</v>
      </c>
      <c r="B72" s="1"/>
      <c r="C72" s="1"/>
      <c r="D72" s="79">
        <v>25</v>
      </c>
      <c r="E72" s="79">
        <v>41</v>
      </c>
      <c r="F72" s="79">
        <v>39</v>
      </c>
      <c r="G72" s="79">
        <v>0</v>
      </c>
      <c r="H72" s="138">
        <f t="shared" si="16"/>
        <v>80</v>
      </c>
      <c r="I72" s="113">
        <f t="shared" si="17"/>
        <v>105</v>
      </c>
      <c r="O72" s="66"/>
    </row>
    <row r="73" spans="1:15" x14ac:dyDescent="0.25">
      <c r="A73" s="26" t="s">
        <v>28</v>
      </c>
      <c r="B73" s="1"/>
      <c r="C73" s="1"/>
      <c r="D73" s="79">
        <v>28</v>
      </c>
      <c r="E73" s="79">
        <v>48</v>
      </c>
      <c r="F73" s="79">
        <v>51</v>
      </c>
      <c r="G73" s="79">
        <v>27</v>
      </c>
      <c r="H73" s="138">
        <f t="shared" si="16"/>
        <v>126</v>
      </c>
      <c r="I73" s="113">
        <f t="shared" si="17"/>
        <v>154</v>
      </c>
      <c r="O73" s="66"/>
    </row>
    <row r="74" spans="1:15" x14ac:dyDescent="0.25">
      <c r="A74" s="21" t="s">
        <v>74</v>
      </c>
      <c r="B74" s="1"/>
      <c r="C74" s="2"/>
      <c r="D74" s="56">
        <v>3</v>
      </c>
      <c r="E74" s="56">
        <v>5</v>
      </c>
      <c r="F74" s="56">
        <v>5</v>
      </c>
      <c r="G74" s="56">
        <v>1</v>
      </c>
      <c r="H74" s="138">
        <f t="shared" si="16"/>
        <v>11</v>
      </c>
      <c r="I74" s="113">
        <f t="shared" si="17"/>
        <v>14</v>
      </c>
      <c r="O74" s="66"/>
    </row>
    <row r="75" spans="1:15" ht="13.8" thickBot="1" x14ac:dyDescent="0.3">
      <c r="A75" s="27" t="s">
        <v>26</v>
      </c>
      <c r="B75" s="23"/>
      <c r="C75" s="24"/>
      <c r="D75" s="105">
        <f>SUM(D70:D74)</f>
        <v>129</v>
      </c>
      <c r="E75" s="105">
        <f t="shared" ref="E75:I75" si="18">SUM(E70:E74)</f>
        <v>188</v>
      </c>
      <c r="F75" s="105">
        <f t="shared" si="18"/>
        <v>182</v>
      </c>
      <c r="G75" s="105">
        <f t="shared" si="18"/>
        <v>65</v>
      </c>
      <c r="H75" s="105">
        <f t="shared" si="18"/>
        <v>435</v>
      </c>
      <c r="I75" s="106">
        <f t="shared" si="18"/>
        <v>564</v>
      </c>
      <c r="J75" s="43"/>
      <c r="O75" s="66"/>
    </row>
    <row r="76" spans="1:15" x14ac:dyDescent="0.25">
      <c r="F76" s="53" t="s">
        <v>36</v>
      </c>
    </row>
    <row r="78" spans="1:15" x14ac:dyDescent="0.25">
      <c r="F78" s="4" t="s">
        <v>11</v>
      </c>
    </row>
    <row r="80" spans="1:15" x14ac:dyDescent="0.25">
      <c r="A80" s="135"/>
      <c r="B80" s="136"/>
      <c r="C80" s="136"/>
      <c r="D80" s="135"/>
      <c r="E80" s="135"/>
      <c r="F80" s="137" t="s">
        <v>37</v>
      </c>
      <c r="G80" s="135"/>
      <c r="H80" s="135"/>
      <c r="I80" s="135"/>
    </row>
    <row r="81" spans="1:22" x14ac:dyDescent="0.25">
      <c r="F81" s="53" t="s">
        <v>38</v>
      </c>
      <c r="K81" s="3" t="s">
        <v>79</v>
      </c>
    </row>
    <row r="82" spans="1:22" ht="13.8" thickBot="1" x14ac:dyDescent="0.3">
      <c r="K82" s="3" t="s">
        <v>78</v>
      </c>
    </row>
    <row r="83" spans="1:22" x14ac:dyDescent="0.25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5">
      <c r="A84" s="21" t="s">
        <v>13</v>
      </c>
      <c r="B84" s="1"/>
      <c r="C84" s="1"/>
      <c r="D84" s="74">
        <v>347</v>
      </c>
      <c r="E84" s="56">
        <v>27</v>
      </c>
      <c r="F84" s="56">
        <v>10</v>
      </c>
      <c r="G84" s="56">
        <v>0</v>
      </c>
      <c r="H84" s="123">
        <f>SUM(E84:G84)</f>
        <v>37</v>
      </c>
      <c r="I84" s="121">
        <f>D84+E84+F84+G84</f>
        <v>384</v>
      </c>
      <c r="J84" s="70"/>
    </row>
    <row r="85" spans="1:22" x14ac:dyDescent="0.25">
      <c r="A85" s="21" t="s">
        <v>14</v>
      </c>
      <c r="B85" s="1"/>
      <c r="C85" s="1"/>
      <c r="D85" s="74">
        <v>0</v>
      </c>
      <c r="E85" s="56">
        <v>125</v>
      </c>
      <c r="F85" s="56">
        <v>49</v>
      </c>
      <c r="G85" s="56">
        <v>3</v>
      </c>
      <c r="H85" s="123">
        <f t="shared" ref="H85:H93" si="19">SUM(E85:G85)</f>
        <v>177</v>
      </c>
      <c r="I85" s="121">
        <f t="shared" ref="I85:I93" si="20">D85+E85+F85+G85</f>
        <v>177</v>
      </c>
      <c r="K85" s="71"/>
      <c r="L85" s="107"/>
    </row>
    <row r="86" spans="1:22" s="43" customFormat="1" x14ac:dyDescent="0.25">
      <c r="A86" s="21" t="s">
        <v>39</v>
      </c>
      <c r="B86" s="42"/>
      <c r="C86" s="42"/>
      <c r="D86" s="75">
        <v>15120</v>
      </c>
      <c r="E86" s="76">
        <v>438</v>
      </c>
      <c r="F86" s="75">
        <v>349</v>
      </c>
      <c r="G86" s="77">
        <v>6</v>
      </c>
      <c r="H86" s="123">
        <f t="shared" si="19"/>
        <v>793</v>
      </c>
      <c r="I86" s="121">
        <f t="shared" si="20"/>
        <v>15913</v>
      </c>
      <c r="K86" s="71"/>
      <c r="L86" s="107"/>
      <c r="M86"/>
      <c r="N86"/>
      <c r="O86"/>
      <c r="P86"/>
    </row>
    <row r="87" spans="1:22" s="43" customFormat="1" x14ac:dyDescent="0.25">
      <c r="A87" s="21" t="s">
        <v>40</v>
      </c>
      <c r="B87" s="42"/>
      <c r="C87" s="42"/>
      <c r="D87" s="75">
        <v>9</v>
      </c>
      <c r="E87" s="76">
        <v>350</v>
      </c>
      <c r="F87" s="75">
        <v>302</v>
      </c>
      <c r="G87" s="77">
        <v>9</v>
      </c>
      <c r="H87" s="123">
        <f t="shared" si="19"/>
        <v>661</v>
      </c>
      <c r="I87" s="121">
        <f t="shared" si="20"/>
        <v>670</v>
      </c>
      <c r="K87"/>
      <c r="L87"/>
      <c r="M87"/>
      <c r="N87"/>
      <c r="O87"/>
      <c r="P87"/>
    </row>
    <row r="88" spans="1:22" x14ac:dyDescent="0.25">
      <c r="A88" s="21" t="s">
        <v>65</v>
      </c>
      <c r="B88" s="1"/>
      <c r="C88" s="1"/>
      <c r="D88" s="75">
        <v>470</v>
      </c>
      <c r="E88" s="76">
        <v>24</v>
      </c>
      <c r="F88" s="75">
        <v>5</v>
      </c>
      <c r="G88" s="77">
        <v>0</v>
      </c>
      <c r="H88" s="123">
        <f>SUM(E88:G88)</f>
        <v>29</v>
      </c>
      <c r="I88" s="121">
        <f>D88+E88+F88+G88</f>
        <v>499</v>
      </c>
      <c r="Q88" s="43"/>
      <c r="R88" s="43"/>
      <c r="S88" s="43"/>
      <c r="T88" s="43"/>
      <c r="U88" s="43"/>
      <c r="V88" s="43"/>
    </row>
    <row r="89" spans="1:22" x14ac:dyDescent="0.25">
      <c r="A89" s="21" t="s">
        <v>66</v>
      </c>
      <c r="B89" s="1"/>
      <c r="C89" s="1"/>
      <c r="D89" s="75">
        <v>1</v>
      </c>
      <c r="E89" s="76">
        <v>151</v>
      </c>
      <c r="F89" s="75">
        <v>71</v>
      </c>
      <c r="G89" s="77">
        <v>0</v>
      </c>
      <c r="H89" s="123">
        <f>SUM(E89:G89)</f>
        <v>222</v>
      </c>
      <c r="I89" s="121">
        <f>D89+E89+F89+G89</f>
        <v>223</v>
      </c>
      <c r="Q89" s="43"/>
      <c r="R89" s="43"/>
      <c r="S89" s="43"/>
      <c r="T89" s="43"/>
      <c r="U89" s="43"/>
      <c r="V89" s="43"/>
    </row>
    <row r="90" spans="1:22" x14ac:dyDescent="0.25">
      <c r="A90" s="21" t="s">
        <v>41</v>
      </c>
      <c r="B90" s="1"/>
      <c r="C90" s="1"/>
      <c r="D90" s="74">
        <v>3512</v>
      </c>
      <c r="E90" s="74">
        <v>83</v>
      </c>
      <c r="F90" s="74">
        <v>55</v>
      </c>
      <c r="G90" s="74">
        <v>0</v>
      </c>
      <c r="H90" s="123">
        <f t="shared" si="19"/>
        <v>138</v>
      </c>
      <c r="I90" s="121">
        <f t="shared" si="20"/>
        <v>3650</v>
      </c>
      <c r="K90" s="71"/>
      <c r="L90" s="107"/>
      <c r="M90" s="71"/>
      <c r="Q90" s="43"/>
      <c r="R90" s="43"/>
      <c r="S90" s="43"/>
      <c r="T90" s="43"/>
      <c r="U90" s="43"/>
      <c r="V90" s="43"/>
    </row>
    <row r="91" spans="1:22" x14ac:dyDescent="0.25">
      <c r="A91" s="21" t="s">
        <v>42</v>
      </c>
      <c r="B91" s="1"/>
      <c r="C91" s="1"/>
      <c r="D91" s="74">
        <v>1</v>
      </c>
      <c r="E91" s="74">
        <v>141</v>
      </c>
      <c r="F91" s="74">
        <v>147</v>
      </c>
      <c r="G91" s="74">
        <v>6</v>
      </c>
      <c r="H91" s="123">
        <f t="shared" si="19"/>
        <v>294</v>
      </c>
      <c r="I91" s="121">
        <f t="shared" si="20"/>
        <v>295</v>
      </c>
      <c r="Q91" s="43"/>
      <c r="R91" s="43"/>
      <c r="S91" s="43"/>
      <c r="T91" s="43"/>
      <c r="U91" s="43"/>
      <c r="V91" s="43"/>
    </row>
    <row r="92" spans="1:22" x14ac:dyDescent="0.25">
      <c r="A92" s="21" t="s">
        <v>75</v>
      </c>
      <c r="B92" s="1"/>
      <c r="C92" s="1"/>
      <c r="D92" s="78">
        <v>8</v>
      </c>
      <c r="E92" s="78">
        <v>0</v>
      </c>
      <c r="F92" s="78">
        <v>4</v>
      </c>
      <c r="G92" s="78">
        <v>0</v>
      </c>
      <c r="H92" s="123">
        <f t="shared" si="19"/>
        <v>4</v>
      </c>
      <c r="I92" s="121">
        <f t="shared" si="20"/>
        <v>12</v>
      </c>
      <c r="Q92" s="43"/>
      <c r="R92" s="43"/>
      <c r="S92" s="43"/>
      <c r="T92" s="43"/>
      <c r="U92" s="43"/>
      <c r="V92" s="43"/>
    </row>
    <row r="93" spans="1:22" x14ac:dyDescent="0.25">
      <c r="A93" s="21" t="s">
        <v>76</v>
      </c>
      <c r="B93" s="1"/>
      <c r="C93" s="2"/>
      <c r="D93" s="78">
        <v>0</v>
      </c>
      <c r="E93" s="78">
        <v>20</v>
      </c>
      <c r="F93" s="78">
        <v>1</v>
      </c>
      <c r="G93" s="78">
        <v>0</v>
      </c>
      <c r="H93" s="123">
        <f t="shared" si="19"/>
        <v>21</v>
      </c>
      <c r="I93" s="121">
        <f t="shared" si="20"/>
        <v>21</v>
      </c>
      <c r="L93" s="71"/>
      <c r="Q93" s="43"/>
      <c r="R93" s="43"/>
      <c r="S93" s="43"/>
      <c r="T93" s="43"/>
      <c r="U93" s="43"/>
      <c r="V93" s="43"/>
    </row>
    <row r="94" spans="1:22" x14ac:dyDescent="0.25">
      <c r="A94" s="35" t="s">
        <v>43</v>
      </c>
      <c r="B94" s="12"/>
      <c r="C94" s="13"/>
      <c r="D94" s="124">
        <f t="shared" ref="D94:G95" si="21">D84+D86+D88+D90+D92</f>
        <v>19457</v>
      </c>
      <c r="E94" s="124">
        <f t="shared" si="21"/>
        <v>572</v>
      </c>
      <c r="F94" s="124">
        <f t="shared" si="21"/>
        <v>423</v>
      </c>
      <c r="G94" s="124">
        <f t="shared" si="21"/>
        <v>6</v>
      </c>
      <c r="H94" s="124">
        <f t="shared" ref="H94" si="22">H84+H86+H88+H90+H92</f>
        <v>1001</v>
      </c>
      <c r="I94" s="124">
        <f>SUM(D94:H94)</f>
        <v>21459</v>
      </c>
      <c r="L94" s="71"/>
      <c r="Q94" s="43"/>
      <c r="R94" s="43"/>
      <c r="S94" s="43"/>
      <c r="T94" s="43"/>
      <c r="U94" s="43"/>
      <c r="V94" s="43"/>
    </row>
    <row r="95" spans="1:22" ht="13.8" thickBot="1" x14ac:dyDescent="0.3">
      <c r="A95" s="22" t="s">
        <v>44</v>
      </c>
      <c r="B95" s="36"/>
      <c r="C95" s="37"/>
      <c r="D95" s="91">
        <f t="shared" si="21"/>
        <v>11</v>
      </c>
      <c r="E95" s="91">
        <f t="shared" si="21"/>
        <v>787</v>
      </c>
      <c r="F95" s="91">
        <f t="shared" si="21"/>
        <v>570</v>
      </c>
      <c r="G95" s="91">
        <f t="shared" si="21"/>
        <v>18</v>
      </c>
      <c r="H95" s="91">
        <f t="shared" ref="H95" si="23">H85+H87+H89+H91+H93</f>
        <v>1375</v>
      </c>
      <c r="I95" s="125">
        <f>+SUM(D95:G95)</f>
        <v>1386</v>
      </c>
      <c r="L95" s="71"/>
      <c r="Q95" s="43"/>
      <c r="R95" s="43"/>
      <c r="S95" s="43"/>
      <c r="T95" s="43"/>
    </row>
    <row r="96" spans="1:22" x14ac:dyDescent="0.25">
      <c r="A96" s="50"/>
      <c r="I96" s="58"/>
      <c r="L96" s="71"/>
      <c r="Q96" s="43"/>
      <c r="R96" s="43"/>
      <c r="S96" s="43"/>
      <c r="T96" s="43"/>
    </row>
    <row r="97" spans="1:20" ht="13.8" thickBot="1" x14ac:dyDescent="0.3">
      <c r="A97" s="51"/>
      <c r="B97" s="41"/>
      <c r="C97" s="41"/>
      <c r="D97" s="59"/>
      <c r="E97" s="59"/>
      <c r="F97" s="59"/>
      <c r="G97" s="59"/>
      <c r="H97" s="59"/>
      <c r="I97" s="60"/>
      <c r="L97" s="71"/>
      <c r="Q97" s="43"/>
      <c r="R97" s="43"/>
      <c r="S97" s="43"/>
      <c r="T97" s="43"/>
    </row>
    <row r="98" spans="1:20" ht="12.75" customHeight="1" x14ac:dyDescent="0.25">
      <c r="A98" s="130"/>
      <c r="B98" s="131"/>
      <c r="C98" s="131"/>
      <c r="D98" s="132"/>
      <c r="E98" s="132"/>
      <c r="F98" s="133" t="s">
        <v>45</v>
      </c>
      <c r="G98" s="132"/>
      <c r="H98" s="132"/>
      <c r="I98" s="134"/>
      <c r="L98" s="71"/>
      <c r="Q98" s="43"/>
      <c r="R98" s="43"/>
      <c r="S98" s="43"/>
      <c r="T98" s="43"/>
    </row>
    <row r="99" spans="1:20" ht="13.5" customHeight="1" x14ac:dyDescent="0.25">
      <c r="A99" s="50"/>
      <c r="C99" t="s">
        <v>46</v>
      </c>
      <c r="I99" s="58"/>
      <c r="L99" s="71"/>
      <c r="Q99" s="43"/>
      <c r="R99" s="43"/>
      <c r="S99" s="43"/>
      <c r="T99" s="43"/>
    </row>
    <row r="100" spans="1:20" ht="12.75" customHeight="1" x14ac:dyDescent="0.25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  <c r="L100" s="71"/>
      <c r="Q100" s="43"/>
      <c r="R100" s="43"/>
      <c r="S100" s="43"/>
      <c r="T100" s="43"/>
    </row>
    <row r="101" spans="1:20" x14ac:dyDescent="0.25">
      <c r="A101" s="50"/>
      <c r="F101" s="53"/>
      <c r="I101" s="58"/>
      <c r="L101" s="71"/>
      <c r="Q101" s="43"/>
      <c r="R101" s="43"/>
      <c r="S101" s="43"/>
      <c r="T101" s="43"/>
    </row>
    <row r="102" spans="1:20" x14ac:dyDescent="0.25">
      <c r="A102" s="50"/>
      <c r="G102" s="111" t="s">
        <v>2</v>
      </c>
      <c r="H102" s="112" t="s">
        <v>3</v>
      </c>
      <c r="I102" s="113" t="s">
        <v>26</v>
      </c>
      <c r="K102" s="71"/>
      <c r="L102" s="71"/>
      <c r="M102" s="71"/>
      <c r="Q102" s="43"/>
      <c r="R102" s="43"/>
      <c r="S102" s="43"/>
      <c r="T102" s="43"/>
    </row>
    <row r="103" spans="1:20" x14ac:dyDescent="0.25">
      <c r="A103" s="47" t="s">
        <v>48</v>
      </c>
      <c r="B103" s="1"/>
      <c r="C103" s="1"/>
      <c r="D103" s="61"/>
      <c r="E103" s="61"/>
      <c r="F103" s="79"/>
      <c r="G103" s="108">
        <v>1880</v>
      </c>
      <c r="H103" s="81">
        <v>685</v>
      </c>
      <c r="I103" s="121">
        <f>SUM(G103:H103)</f>
        <v>2565</v>
      </c>
      <c r="K103" s="71"/>
      <c r="L103" s="71"/>
      <c r="M103" s="71"/>
      <c r="Q103" s="43"/>
      <c r="R103" s="43"/>
      <c r="S103" s="43"/>
      <c r="T103" s="43"/>
    </row>
    <row r="104" spans="1:20" x14ac:dyDescent="0.25">
      <c r="A104" s="47" t="s">
        <v>0</v>
      </c>
      <c r="B104" s="1"/>
      <c r="C104" s="1"/>
      <c r="D104" s="61"/>
      <c r="E104" s="61"/>
      <c r="F104" s="79"/>
      <c r="G104" s="108">
        <v>57799</v>
      </c>
      <c r="H104" s="81">
        <v>52542</v>
      </c>
      <c r="I104" s="121">
        <f>SUM(G104:H104)</f>
        <v>110341</v>
      </c>
      <c r="K104" s="71"/>
      <c r="L104" s="71"/>
      <c r="Q104" s="43"/>
      <c r="R104" s="43"/>
      <c r="S104" s="43"/>
      <c r="T104" s="43"/>
    </row>
    <row r="105" spans="1:20" ht="12.75" customHeight="1" x14ac:dyDescent="0.25">
      <c r="A105" s="47" t="s">
        <v>1</v>
      </c>
      <c r="B105" s="1"/>
      <c r="C105" s="1"/>
      <c r="D105" s="61"/>
      <c r="E105" s="61"/>
      <c r="F105" s="79"/>
      <c r="G105" s="114">
        <f>G103/G104</f>
        <v>3.2526514299555352E-2</v>
      </c>
      <c r="H105" s="115">
        <f>H103/H104</f>
        <v>1.3037189296182103E-2</v>
      </c>
      <c r="I105" s="116">
        <f>I103/I104</f>
        <v>2.3246118849747602E-2</v>
      </c>
      <c r="K105" s="71"/>
      <c r="L105" s="71"/>
      <c r="Q105" s="43"/>
      <c r="R105" s="43"/>
      <c r="S105" s="43"/>
      <c r="T105" s="43"/>
    </row>
    <row r="106" spans="1:20" ht="13.5" customHeight="1" x14ac:dyDescent="0.25">
      <c r="A106" s="50"/>
      <c r="I106" s="58"/>
      <c r="K106" s="71"/>
      <c r="L106" s="71"/>
      <c r="Q106" s="43"/>
      <c r="R106" s="43"/>
      <c r="S106" s="43"/>
      <c r="T106" s="43"/>
    </row>
    <row r="107" spans="1:20" ht="12.75" customHeight="1" x14ac:dyDescent="0.25">
      <c r="A107" s="47" t="s">
        <v>4</v>
      </c>
      <c r="B107" s="1"/>
      <c r="C107" s="1"/>
      <c r="D107" s="61"/>
      <c r="E107" s="61"/>
      <c r="F107" s="79"/>
      <c r="G107" s="82">
        <v>6.78</v>
      </c>
      <c r="H107" s="83">
        <v>2.9883000000000002</v>
      </c>
      <c r="I107" s="122">
        <f>SUM(G107:H107)</f>
        <v>9.7683</v>
      </c>
      <c r="L107" s="71"/>
      <c r="Q107" s="43"/>
      <c r="R107" s="43"/>
      <c r="S107" s="43"/>
      <c r="T107" s="43"/>
    </row>
    <row r="108" spans="1:20" ht="13.5" customHeight="1" x14ac:dyDescent="0.25">
      <c r="A108" s="47" t="s">
        <v>5</v>
      </c>
      <c r="B108" s="1"/>
      <c r="C108" s="1"/>
      <c r="D108" s="61"/>
      <c r="E108" s="61"/>
      <c r="F108" s="79"/>
      <c r="G108" s="82">
        <v>216.74</v>
      </c>
      <c r="H108" s="83">
        <v>231.99809999999999</v>
      </c>
      <c r="I108" s="122">
        <f>SUM(G108:H108)</f>
        <v>448.73810000000003</v>
      </c>
      <c r="L108" s="71"/>
    </row>
    <row r="109" spans="1:20" ht="13.8" thickBot="1" x14ac:dyDescent="0.3">
      <c r="A109" s="52" t="s">
        <v>6</v>
      </c>
      <c r="B109" s="38"/>
      <c r="C109" s="38"/>
      <c r="D109" s="62"/>
      <c r="E109" s="62"/>
      <c r="F109" s="84"/>
      <c r="G109" s="117">
        <f>G107/G108</f>
        <v>3.1281720033219523E-2</v>
      </c>
      <c r="H109" s="118">
        <f>H107/H108</f>
        <v>1.2880708936840433E-2</v>
      </c>
      <c r="I109" s="119">
        <f>I107/I108</f>
        <v>2.1768376699014411E-2</v>
      </c>
      <c r="L109" s="71"/>
    </row>
    <row r="110" spans="1:20" x14ac:dyDescent="0.25">
      <c r="F110" s="53" t="s">
        <v>7</v>
      </c>
      <c r="L110" s="71"/>
    </row>
    <row r="111" spans="1:20" ht="13.8" thickBot="1" x14ac:dyDescent="0.3">
      <c r="L111" s="71"/>
    </row>
    <row r="112" spans="1:20" x14ac:dyDescent="0.25">
      <c r="A112" s="130"/>
      <c r="B112" s="131"/>
      <c r="C112" s="131"/>
      <c r="D112" s="132"/>
      <c r="E112" s="132"/>
      <c r="F112" s="133" t="s">
        <v>52</v>
      </c>
      <c r="G112" s="132"/>
      <c r="H112" s="132"/>
      <c r="I112" s="134"/>
      <c r="L112" s="71"/>
    </row>
    <row r="113" spans="1:17" x14ac:dyDescent="0.25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7" ht="12.75" customHeight="1" x14ac:dyDescent="0.25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7" ht="13.5" customHeight="1" x14ac:dyDescent="0.25">
      <c r="A115" s="50"/>
      <c r="I115" s="58"/>
    </row>
    <row r="116" spans="1:17" ht="13.5" customHeight="1" x14ac:dyDescent="0.25">
      <c r="A116" s="50"/>
      <c r="E116" s="73" t="s">
        <v>15</v>
      </c>
      <c r="F116" s="73" t="s">
        <v>2</v>
      </c>
      <c r="G116" s="73" t="s">
        <v>67</v>
      </c>
      <c r="H116" s="73" t="s">
        <v>3</v>
      </c>
      <c r="I116" s="68" t="s">
        <v>77</v>
      </c>
      <c r="J116" s="39" t="s">
        <v>26</v>
      </c>
    </row>
    <row r="117" spans="1:17" ht="12.75" customHeight="1" x14ac:dyDescent="0.25">
      <c r="A117" s="21" t="s">
        <v>55</v>
      </c>
      <c r="B117" s="1"/>
      <c r="C117" s="1"/>
      <c r="D117" s="63"/>
      <c r="E117" s="64">
        <v>0</v>
      </c>
      <c r="F117" s="64">
        <v>0</v>
      </c>
      <c r="G117" s="64">
        <v>0</v>
      </c>
      <c r="H117" s="56">
        <v>0</v>
      </c>
      <c r="I117" s="57">
        <v>0</v>
      </c>
      <c r="J117" s="120">
        <f>SUM(E117:I117)</f>
        <v>0</v>
      </c>
    </row>
    <row r="118" spans="1:17" ht="13.5" customHeight="1" x14ac:dyDescent="0.25">
      <c r="A118" s="21" t="s">
        <v>56</v>
      </c>
      <c r="B118" s="1"/>
      <c r="C118" s="1"/>
      <c r="D118" s="63"/>
      <c r="E118" s="64">
        <v>0</v>
      </c>
      <c r="F118" s="64">
        <v>0</v>
      </c>
      <c r="G118" s="64">
        <v>0</v>
      </c>
      <c r="H118" s="64">
        <v>0</v>
      </c>
      <c r="I118" s="64">
        <v>0</v>
      </c>
      <c r="J118" s="120">
        <f>SUM(E118:I118)</f>
        <v>0</v>
      </c>
    </row>
    <row r="119" spans="1:17" ht="12.75" customHeight="1" x14ac:dyDescent="0.25">
      <c r="A119" s="21" t="s">
        <v>57</v>
      </c>
      <c r="B119" s="1"/>
      <c r="C119" s="1"/>
      <c r="D119" s="63"/>
      <c r="E119" s="64">
        <v>12</v>
      </c>
      <c r="F119" s="85">
        <v>37</v>
      </c>
      <c r="G119" s="64">
        <v>2</v>
      </c>
      <c r="H119" s="64">
        <v>89</v>
      </c>
      <c r="I119" s="85">
        <v>10</v>
      </c>
      <c r="J119" s="120">
        <f t="shared" ref="J119:J120" si="24">SUM(E119:I119)</f>
        <v>150</v>
      </c>
    </row>
    <row r="120" spans="1:17" ht="13.5" customHeight="1" thickBot="1" x14ac:dyDescent="0.3">
      <c r="A120" s="40" t="s">
        <v>58</v>
      </c>
      <c r="B120" s="38"/>
      <c r="C120" s="38"/>
      <c r="D120" s="65"/>
      <c r="E120" s="86">
        <v>21.1004592</v>
      </c>
      <c r="F120" s="87">
        <v>38.1</v>
      </c>
      <c r="G120" s="86">
        <v>0</v>
      </c>
      <c r="H120" s="86">
        <v>39.9</v>
      </c>
      <c r="I120" s="87">
        <v>24.2</v>
      </c>
      <c r="J120" s="120">
        <f t="shared" si="24"/>
        <v>123.30045919999999</v>
      </c>
      <c r="Q120" s="71"/>
    </row>
    <row r="121" spans="1:17" ht="12.75" customHeight="1" x14ac:dyDescent="0.25"/>
    <row r="122" spans="1:17" ht="13.5" customHeight="1" x14ac:dyDescent="0.25">
      <c r="A122" s="3" t="s">
        <v>59</v>
      </c>
    </row>
    <row r="123" spans="1:17" ht="13.5" customHeight="1" x14ac:dyDescent="0.25">
      <c r="A123" s="3"/>
    </row>
    <row r="124" spans="1:17" ht="15" customHeight="1" x14ac:dyDescent="0.25">
      <c r="A124" s="45" t="s">
        <v>60</v>
      </c>
    </row>
    <row r="125" spans="1:17" x14ac:dyDescent="0.25">
      <c r="A125" s="3" t="s">
        <v>8</v>
      </c>
    </row>
    <row r="126" spans="1:17" x14ac:dyDescent="0.25">
      <c r="A126" s="45" t="s">
        <v>49</v>
      </c>
    </row>
    <row r="128" spans="1:17" x14ac:dyDescent="0.25">
      <c r="A128" s="45" t="s">
        <v>61</v>
      </c>
    </row>
    <row r="129" spans="1:1" x14ac:dyDescent="0.25">
      <c r="A129" s="45" t="s">
        <v>10</v>
      </c>
    </row>
    <row r="130" spans="1:1" x14ac:dyDescent="0.25">
      <c r="A130" s="66" t="s">
        <v>80</v>
      </c>
    </row>
    <row r="132" spans="1:1" x14ac:dyDescent="0.25">
      <c r="A132" s="45" t="s">
        <v>62</v>
      </c>
    </row>
    <row r="133" spans="1:1" x14ac:dyDescent="0.25">
      <c r="A133" s="45" t="s">
        <v>9</v>
      </c>
    </row>
    <row r="134" spans="1:1" x14ac:dyDescent="0.25">
      <c r="A134" s="66" t="s">
        <v>68</v>
      </c>
    </row>
    <row r="135" spans="1:1" x14ac:dyDescent="0.25">
      <c r="A135" s="66" t="s">
        <v>81</v>
      </c>
    </row>
    <row r="137" spans="1:1" x14ac:dyDescent="0.25">
      <c r="A137" s="45" t="s">
        <v>63</v>
      </c>
    </row>
    <row r="138" spans="1:1" x14ac:dyDescent="0.25">
      <c r="A138" s="45" t="s">
        <v>50</v>
      </c>
    </row>
    <row r="139" spans="1:1" x14ac:dyDescent="0.25">
      <c r="A139" s="45" t="s">
        <v>51</v>
      </c>
    </row>
    <row r="140" spans="1:1" x14ac:dyDescent="0.25">
      <c r="A140" s="66" t="s">
        <v>82</v>
      </c>
    </row>
    <row r="142" spans="1:1" x14ac:dyDescent="0.25">
      <c r="A142" s="45" t="s">
        <v>73</v>
      </c>
    </row>
    <row r="144" spans="1:1" x14ac:dyDescent="0.25">
      <c r="A144" s="45" t="s">
        <v>69</v>
      </c>
    </row>
    <row r="145" spans="1:1" x14ac:dyDescent="0.25">
      <c r="A145" s="45" t="s">
        <v>70</v>
      </c>
    </row>
    <row r="146" spans="1:1" x14ac:dyDescent="0.25">
      <c r="A146" s="45" t="s">
        <v>72</v>
      </c>
    </row>
    <row r="147" spans="1:1" x14ac:dyDescent="0.25">
      <c r="A147" s="45" t="s">
        <v>71</v>
      </c>
    </row>
  </sheetData>
  <mergeCells count="3">
    <mergeCell ref="A100:I100"/>
    <mergeCell ref="A113:I113"/>
    <mergeCell ref="A114:I114"/>
  </mergeCells>
  <phoneticPr fontId="14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2026-01-08T22:26:26Z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