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autoCompressPictures="0" defaultThemeVersion="124226"/>
  <xr:revisionPtr revIDLastSave="0" documentId="13_ncr:1_{1448DB90-ACFC-40F6-9A4B-CE6D94724B33}" xr6:coauthVersionLast="47" xr6:coauthVersionMax="47" xr10:uidLastSave="{00000000-0000-0000-0000-000000000000}"/>
  <bookViews>
    <workbookView xWindow="30" yWindow="630" windowWidth="28770" windowHeight="1557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<sst xmlns="http://schemas.openxmlformats.org/spreadsheetml/2006/main" count="174" uniqueCount="85">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</sst>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topLeftCell="A57" zoomScaleNormal="100" workbookViewId="0">
      <selection activeCell="K87" sqref="K87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16</v>
      </c>
    </row>
    <row r="3" spans="1:12" x14ac:dyDescent="0.2">
      <c r="F3" s="4" t="s">
        <v>17</v>
      </c>
    </row>
    <row r="4" spans="1:12" x14ac:dyDescent="0.2">
      <c r="F4" s="4" t="s">
        <v>84</v>
      </c>
      <c r="H4" s="119" t="s">
        <v>78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18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">
      <c r="A10" s="26" t="s">
        <v>12</v>
      </c>
      <c r="B10" s="1"/>
      <c r="C10" s="130"/>
      <c r="D10" s="114">
        <v>16923</v>
      </c>
      <c r="E10" s="114">
        <v>8137</v>
      </c>
      <c r="F10" s="114">
        <v>3735</v>
      </c>
      <c r="G10" s="114">
        <v>97</v>
      </c>
      <c r="H10" s="74">
        <f>SUM(E10:G10)</f>
        <v>11969</v>
      </c>
      <c r="I10" s="75">
        <f>SUM(D10:G10)</f>
        <v>28892</v>
      </c>
    </row>
    <row r="11" spans="1:12" s="56" customFormat="1" x14ac:dyDescent="0.2">
      <c r="A11" s="26" t="s">
        <v>27</v>
      </c>
      <c r="B11" s="55"/>
      <c r="C11" s="55"/>
      <c r="D11" s="76">
        <v>197781</v>
      </c>
      <c r="E11" s="76">
        <v>32772</v>
      </c>
      <c r="F11" s="76">
        <v>15475</v>
      </c>
      <c r="G11" s="77">
        <v>495</v>
      </c>
      <c r="H11" s="74">
        <f>SUM(E11:G11)</f>
        <v>48742</v>
      </c>
      <c r="I11" s="75">
        <f>SUM(D11:G11)</f>
        <v>246523</v>
      </c>
    </row>
    <row r="12" spans="1:12" x14ac:dyDescent="0.2">
      <c r="A12" s="26" t="s">
        <v>64</v>
      </c>
      <c r="B12" s="1"/>
      <c r="C12" s="1"/>
      <c r="D12" s="114">
        <v>14745</v>
      </c>
      <c r="E12" s="114">
        <v>8054</v>
      </c>
      <c r="F12" s="114">
        <v>3305</v>
      </c>
      <c r="G12" s="114">
        <v>67</v>
      </c>
      <c r="H12" s="74">
        <f>SUM(E12:G12)</f>
        <v>11426</v>
      </c>
      <c r="I12" s="75">
        <f>SUM(D12:G12)</f>
        <v>26171</v>
      </c>
    </row>
    <row r="13" spans="1:12" ht="15.75" x14ac:dyDescent="0.25">
      <c r="A13" s="26" t="s">
        <v>28</v>
      </c>
      <c r="B13" s="1"/>
      <c r="C13" s="1"/>
      <c r="D13" s="114">
        <v>72641</v>
      </c>
      <c r="E13" s="114">
        <v>9289</v>
      </c>
      <c r="F13" s="114">
        <v>9647</v>
      </c>
      <c r="G13" s="114">
        <v>434</v>
      </c>
      <c r="H13" s="114">
        <f>SUM(E13:G13)</f>
        <v>19370</v>
      </c>
      <c r="I13" s="75">
        <f>SUM(D13:G13)</f>
        <v>92011</v>
      </c>
      <c r="L13" s="121"/>
    </row>
    <row r="14" spans="1:12" x14ac:dyDescent="0.2">
      <c r="A14" s="26" t="s">
        <v>74</v>
      </c>
      <c r="B14" s="1"/>
      <c r="C14" s="2"/>
      <c r="D14" s="114">
        <v>2721</v>
      </c>
      <c r="E14" s="114">
        <v>256</v>
      </c>
      <c r="F14" s="114">
        <v>113</v>
      </c>
      <c r="G14" s="114">
        <v>1</v>
      </c>
      <c r="H14" s="74">
        <f>SUM(E14:G14)</f>
        <v>370</v>
      </c>
      <c r="I14" s="75">
        <f>SUM(D14:G14)</f>
        <v>3091</v>
      </c>
    </row>
    <row r="15" spans="1:12" ht="13.5" thickBot="1" x14ac:dyDescent="0.25">
      <c r="A15" s="27" t="s">
        <v>26</v>
      </c>
      <c r="B15" s="28"/>
      <c r="C15" s="29"/>
      <c r="D15" s="115">
        <f>SUM(D10:D14)</f>
        <v>304811</v>
      </c>
      <c r="E15" s="115">
        <f t="shared" ref="E15:I15" si="0">SUM(E10:E14)</f>
        <v>58508</v>
      </c>
      <c r="F15" s="115">
        <f t="shared" si="0"/>
        <v>32275</v>
      </c>
      <c r="G15" s="115">
        <f t="shared" si="0"/>
        <v>1094</v>
      </c>
      <c r="H15" s="30">
        <f t="shared" si="0"/>
        <v>91877</v>
      </c>
      <c r="I15" s="31">
        <f t="shared" si="0"/>
        <v>396688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">
      <c r="A20" s="26" t="s">
        <v>12</v>
      </c>
      <c r="B20" s="1"/>
      <c r="C20" s="1"/>
      <c r="D20" s="74">
        <v>253208</v>
      </c>
      <c r="E20" s="74">
        <v>30950</v>
      </c>
      <c r="F20" s="74">
        <v>6345</v>
      </c>
      <c r="G20" s="74">
        <v>106</v>
      </c>
      <c r="H20" s="74">
        <f>SUM(E20:G20)</f>
        <v>37401</v>
      </c>
      <c r="I20" s="75">
        <f>SUM(D20:G20)</f>
        <v>290609</v>
      </c>
    </row>
    <row r="21" spans="1:10" s="56" customFormat="1" x14ac:dyDescent="0.2">
      <c r="A21" s="26" t="s">
        <v>30</v>
      </c>
      <c r="B21" s="55"/>
      <c r="C21" s="55"/>
      <c r="D21" s="129">
        <v>1207565</v>
      </c>
      <c r="E21" s="76">
        <v>107388</v>
      </c>
      <c r="F21" s="76">
        <v>25358</v>
      </c>
      <c r="G21" s="76">
        <v>527</v>
      </c>
      <c r="H21" s="74">
        <f>SUM(E21:G21)</f>
        <v>133273</v>
      </c>
      <c r="I21" s="75">
        <f>SUM(D21:G21)</f>
        <v>1340838</v>
      </c>
    </row>
    <row r="22" spans="1:10" x14ac:dyDescent="0.2">
      <c r="A22" s="26" t="s">
        <v>64</v>
      </c>
      <c r="B22" s="1"/>
      <c r="C22" s="1"/>
      <c r="D22" s="114">
        <v>185064</v>
      </c>
      <c r="E22" s="114">
        <v>27256</v>
      </c>
      <c r="F22" s="114">
        <v>6514</v>
      </c>
      <c r="G22" s="114">
        <v>68</v>
      </c>
      <c r="H22" s="74">
        <f>SUM(E22:G22)</f>
        <v>33838</v>
      </c>
      <c r="I22" s="75">
        <f>SUM(D22:G22)</f>
        <v>218902</v>
      </c>
    </row>
    <row r="23" spans="1:10" x14ac:dyDescent="0.2">
      <c r="A23" s="26" t="s">
        <v>28</v>
      </c>
      <c r="B23" s="1"/>
      <c r="C23" s="1"/>
      <c r="D23" s="114">
        <v>548965</v>
      </c>
      <c r="E23" s="114">
        <v>32309</v>
      </c>
      <c r="F23" s="114">
        <v>18529</v>
      </c>
      <c r="G23" s="114">
        <v>527</v>
      </c>
      <c r="H23" s="74">
        <f>SUM(E23:G23)</f>
        <v>51365</v>
      </c>
      <c r="I23" s="75">
        <f>SUM(D23:G23)</f>
        <v>600330</v>
      </c>
    </row>
    <row r="24" spans="1:10" x14ac:dyDescent="0.2">
      <c r="A24" s="26" t="s">
        <v>74</v>
      </c>
      <c r="B24" s="1"/>
      <c r="C24" s="2"/>
      <c r="D24" s="125">
        <v>158425</v>
      </c>
      <c r="E24" s="125">
        <v>12072</v>
      </c>
      <c r="F24" s="125">
        <v>3316</v>
      </c>
      <c r="G24" s="125">
        <v>10</v>
      </c>
      <c r="H24" s="74">
        <f>SUM(E24:G24)</f>
        <v>15398</v>
      </c>
      <c r="I24" s="75">
        <f>SUM(D24:G24)</f>
        <v>173823</v>
      </c>
    </row>
    <row r="25" spans="1:10" ht="13.5" thickBot="1" x14ac:dyDescent="0.25">
      <c r="A25" s="27" t="s">
        <v>26</v>
      </c>
      <c r="B25" s="28"/>
      <c r="C25" s="29"/>
      <c r="D25" s="30">
        <f t="shared" ref="D25:I25" si="1">SUM(D20:D24)</f>
        <v>2353227</v>
      </c>
      <c r="E25" s="30">
        <f t="shared" si="1"/>
        <v>209975</v>
      </c>
      <c r="F25" s="30">
        <f t="shared" si="1"/>
        <v>60062</v>
      </c>
      <c r="G25" s="30">
        <f t="shared" si="1"/>
        <v>1238</v>
      </c>
      <c r="H25" s="30">
        <f t="shared" si="1"/>
        <v>271275</v>
      </c>
      <c r="I25" s="31">
        <f t="shared" si="1"/>
        <v>2624502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">
      <c r="A30" s="26" t="s">
        <v>12</v>
      </c>
      <c r="B30" s="1"/>
      <c r="C30" s="2"/>
      <c r="D30" s="80">
        <f>D10/D20</f>
        <v>6.683438122018262E-2</v>
      </c>
      <c r="E30" s="80">
        <f t="shared" ref="D30:G31" si="2">E10/E20</f>
        <v>0.26290791599353797</v>
      </c>
      <c r="F30" s="80">
        <f t="shared" si="2"/>
        <v>0.58865248226950351</v>
      </c>
      <c r="G30" s="80">
        <f t="shared" si="2"/>
        <v>0.91509433962264153</v>
      </c>
      <c r="H30" s="80">
        <f t="shared" ref="H30" si="3">H10/H20</f>
        <v>0.32001818133204996</v>
      </c>
      <c r="I30" s="81">
        <f>I10/I20</f>
        <v>9.9418806712799679E-2</v>
      </c>
    </row>
    <row r="31" spans="1:10" x14ac:dyDescent="0.2">
      <c r="A31" s="26" t="s">
        <v>30</v>
      </c>
      <c r="B31" s="1"/>
      <c r="C31" s="2"/>
      <c r="D31" s="80">
        <f t="shared" si="2"/>
        <v>0.16378497223751931</v>
      </c>
      <c r="E31" s="80">
        <f t="shared" si="2"/>
        <v>0.30517376243155658</v>
      </c>
      <c r="F31" s="80">
        <f t="shared" si="2"/>
        <v>0.61026106159791782</v>
      </c>
      <c r="G31" s="80">
        <f t="shared" si="2"/>
        <v>0.93927893738140422</v>
      </c>
      <c r="H31" s="80">
        <f t="shared" ref="D31:I34" si="4">H11/H21</f>
        <v>0.36573049304810429</v>
      </c>
      <c r="I31" s="81">
        <f t="shared" si="4"/>
        <v>0.18385740857583094</v>
      </c>
      <c r="J31" s="119"/>
    </row>
    <row r="32" spans="1:10" x14ac:dyDescent="0.2">
      <c r="A32" s="26" t="s">
        <v>64</v>
      </c>
      <c r="B32" s="1"/>
      <c r="C32" s="2"/>
      <c r="D32" s="80">
        <f>D12/D22</f>
        <v>7.9675139411230708E-2</v>
      </c>
      <c r="E32" s="80">
        <f t="shared" si="4"/>
        <v>0.29549457000293511</v>
      </c>
      <c r="F32" s="80">
        <f>F12/F22</f>
        <v>0.50736874424316858</v>
      </c>
      <c r="G32" s="80">
        <f t="shared" si="4"/>
        <v>0.98529411764705888</v>
      </c>
      <c r="H32" s="80">
        <f t="shared" si="4"/>
        <v>0.33766771085761571</v>
      </c>
      <c r="I32" s="81">
        <f t="shared" si="4"/>
        <v>0.1195557829531023</v>
      </c>
    </row>
    <row r="33" spans="1:11" x14ac:dyDescent="0.2">
      <c r="A33" s="26" t="s">
        <v>28</v>
      </c>
      <c r="B33" s="1"/>
      <c r="C33" s="2"/>
      <c r="D33" s="80">
        <f t="shared" si="4"/>
        <v>0.13232355432495696</v>
      </c>
      <c r="E33" s="80">
        <f t="shared" si="4"/>
        <v>0.28750502955832741</v>
      </c>
      <c r="F33" s="80">
        <f t="shared" si="4"/>
        <v>0.52064331588321011</v>
      </c>
      <c r="G33" s="80">
        <f t="shared" si="4"/>
        <v>0.82352941176470584</v>
      </c>
      <c r="H33" s="80">
        <f t="shared" si="4"/>
        <v>0.3771050326097537</v>
      </c>
      <c r="I33" s="81">
        <f t="shared" si="4"/>
        <v>0.15326736961337931</v>
      </c>
    </row>
    <row r="34" spans="1:11" x14ac:dyDescent="0.2">
      <c r="A34" s="26" t="s">
        <v>74</v>
      </c>
      <c r="B34" s="1"/>
      <c r="C34" s="2"/>
      <c r="D34" s="80">
        <f t="shared" si="4"/>
        <v>1.717531955183841E-2</v>
      </c>
      <c r="E34" s="80">
        <f t="shared" si="4"/>
        <v>2.1206096752816435E-2</v>
      </c>
      <c r="F34" s="80">
        <f t="shared" si="4"/>
        <v>3.4077201447527142E-2</v>
      </c>
      <c r="G34" s="80">
        <f t="shared" si="4"/>
        <v>0.1</v>
      </c>
      <c r="H34" s="80">
        <f t="shared" si="4"/>
        <v>2.4029094687621769E-2</v>
      </c>
      <c r="I34" s="81">
        <f t="shared" si="4"/>
        <v>1.7782456867042912E-2</v>
      </c>
    </row>
    <row r="35" spans="1:11" ht="13.5" thickBot="1" x14ac:dyDescent="0.25">
      <c r="A35" s="27" t="s">
        <v>26</v>
      </c>
      <c r="B35" s="28"/>
      <c r="C35" s="29"/>
      <c r="D35" s="53">
        <f t="shared" ref="D35:I35" si="5">D15/D25</f>
        <v>0.12952894047195618</v>
      </c>
      <c r="E35" s="53">
        <f t="shared" si="5"/>
        <v>0.27864269555899512</v>
      </c>
      <c r="F35" s="53">
        <f t="shared" si="5"/>
        <v>0.53736139322699872</v>
      </c>
      <c r="G35" s="53">
        <f t="shared" si="5"/>
        <v>0.88368336025848138</v>
      </c>
      <c r="H35" s="53">
        <f t="shared" si="5"/>
        <v>0.33868583540687497</v>
      </c>
      <c r="I35" s="54">
        <f t="shared" si="5"/>
        <v>0.15114791301359268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">
      <c r="A40" s="26" t="s">
        <v>12</v>
      </c>
      <c r="B40" s="5"/>
      <c r="C40" s="5"/>
      <c r="D40" s="74">
        <v>50.4</v>
      </c>
      <c r="E40" s="74">
        <v>19.600000000000001</v>
      </c>
      <c r="F40" s="74">
        <v>224.8</v>
      </c>
      <c r="G40" s="74">
        <v>204</v>
      </c>
      <c r="H40" s="74">
        <f>SUM(E40:G40)</f>
        <v>448.4</v>
      </c>
      <c r="I40" s="75">
        <f>SUM(D40:G40)</f>
        <v>498.8</v>
      </c>
    </row>
    <row r="41" spans="1:11" s="56" customFormat="1" x14ac:dyDescent="0.2">
      <c r="A41" s="34" t="s">
        <v>30</v>
      </c>
      <c r="B41" s="57"/>
      <c r="C41" s="57"/>
      <c r="D41" s="76">
        <v>576.20000000000005</v>
      </c>
      <c r="E41" s="76">
        <v>87.03</v>
      </c>
      <c r="F41" s="76">
        <v>1155.31</v>
      </c>
      <c r="G41" s="82">
        <v>1036.19</v>
      </c>
      <c r="H41" s="74">
        <f t="shared" ref="H41:H44" si="6">SUM(E41:G41)</f>
        <v>2278.5299999999997</v>
      </c>
      <c r="I41" s="75">
        <f>SUM(D41:G41)</f>
        <v>2854.73</v>
      </c>
    </row>
    <row r="42" spans="1:11" x14ac:dyDescent="0.2">
      <c r="A42" s="34" t="s">
        <v>64</v>
      </c>
      <c r="B42" s="5"/>
      <c r="C42" s="5"/>
      <c r="D42" s="114">
        <v>44.7</v>
      </c>
      <c r="E42" s="114">
        <v>21.1</v>
      </c>
      <c r="F42" s="114">
        <v>156.6</v>
      </c>
      <c r="G42" s="114">
        <v>105.1</v>
      </c>
      <c r="H42" s="74">
        <f t="shared" si="6"/>
        <v>282.79999999999995</v>
      </c>
      <c r="I42" s="75">
        <f>SUM(D42:G42)</f>
        <v>327.5</v>
      </c>
    </row>
    <row r="43" spans="1:11" x14ac:dyDescent="0.2">
      <c r="A43" s="34" t="s">
        <v>28</v>
      </c>
      <c r="B43" s="5"/>
      <c r="C43" s="5"/>
      <c r="D43" s="74">
        <v>209.2</v>
      </c>
      <c r="E43" s="74">
        <v>23</v>
      </c>
      <c r="F43" s="74">
        <v>616.6</v>
      </c>
      <c r="G43" s="74">
        <v>513.79999999999995</v>
      </c>
      <c r="H43" s="74">
        <f t="shared" si="6"/>
        <v>1153.4000000000001</v>
      </c>
      <c r="I43" s="75">
        <f>SUM(D43:G43)</f>
        <v>1362.6</v>
      </c>
    </row>
    <row r="44" spans="1:11" x14ac:dyDescent="0.2">
      <c r="A44" s="26" t="s">
        <v>74</v>
      </c>
      <c r="B44" s="5"/>
      <c r="C44" s="6"/>
      <c r="D44" s="125">
        <v>7.9</v>
      </c>
      <c r="E44" s="125">
        <v>0.7</v>
      </c>
      <c r="F44" s="125">
        <v>5.0999999999999996</v>
      </c>
      <c r="G44" s="125">
        <v>0.5</v>
      </c>
      <c r="H44" s="74">
        <f t="shared" si="6"/>
        <v>6.3</v>
      </c>
      <c r="I44" s="75">
        <f>SUM(D44:G44)</f>
        <v>14.2</v>
      </c>
    </row>
    <row r="45" spans="1:11" ht="13.5" thickBot="1" x14ac:dyDescent="0.25">
      <c r="A45" s="35" t="s">
        <v>26</v>
      </c>
      <c r="B45" s="36"/>
      <c r="C45" s="37"/>
      <c r="D45" s="30">
        <f t="shared" ref="D45:I45" si="7">SUM(D40:D44)</f>
        <v>888.4</v>
      </c>
      <c r="E45" s="30">
        <f t="shared" si="7"/>
        <v>151.42999999999998</v>
      </c>
      <c r="F45" s="30">
        <f t="shared" si="7"/>
        <v>2158.41</v>
      </c>
      <c r="G45" s="30">
        <f t="shared" si="7"/>
        <v>1859.59</v>
      </c>
      <c r="H45" s="30">
        <f t="shared" si="7"/>
        <v>4169.4299999999994</v>
      </c>
      <c r="I45" s="31">
        <f t="shared" si="7"/>
        <v>5057.83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">
      <c r="A50" s="26" t="s">
        <v>12</v>
      </c>
      <c r="B50" s="5"/>
      <c r="C50" s="5"/>
      <c r="D50" s="74">
        <v>746.2</v>
      </c>
      <c r="E50" s="74">
        <v>56</v>
      </c>
      <c r="F50" s="74">
        <v>298.10000000000002</v>
      </c>
      <c r="G50" s="122">
        <v>212.9</v>
      </c>
      <c r="H50" s="74">
        <f>SUM(E50:G50)</f>
        <v>567</v>
      </c>
      <c r="I50" s="60">
        <f>SUM(D50:G50)</f>
        <v>1313.2000000000003</v>
      </c>
    </row>
    <row r="51" spans="1:10" s="56" customFormat="1" x14ac:dyDescent="0.2">
      <c r="A51" s="34" t="s">
        <v>30</v>
      </c>
      <c r="B51" s="57"/>
      <c r="C51" s="57"/>
      <c r="D51" s="76">
        <v>3469.58</v>
      </c>
      <c r="E51" s="76">
        <v>299.77999999999997</v>
      </c>
      <c r="F51" s="76">
        <v>1552.64</v>
      </c>
      <c r="G51" s="76">
        <v>1073.96</v>
      </c>
      <c r="H51" s="74">
        <f>SUM(E51:G51)</f>
        <v>2926.38</v>
      </c>
      <c r="I51" s="60">
        <f>SUM(D51:G51)</f>
        <v>6395.96</v>
      </c>
    </row>
    <row r="52" spans="1:10" x14ac:dyDescent="0.2">
      <c r="A52" s="34" t="s">
        <v>64</v>
      </c>
      <c r="B52" s="5"/>
      <c r="C52" s="5"/>
      <c r="D52" s="76">
        <v>532</v>
      </c>
      <c r="E52" s="76">
        <v>58.9</v>
      </c>
      <c r="F52" s="76">
        <v>217.5</v>
      </c>
      <c r="G52" s="76">
        <v>105.3</v>
      </c>
      <c r="H52" s="84">
        <f>SUM(E52:G52)</f>
        <v>381.7</v>
      </c>
      <c r="I52" s="60">
        <f>SUM(D52:G52)</f>
        <v>913.69999999999993</v>
      </c>
    </row>
    <row r="53" spans="1:10" x14ac:dyDescent="0.2">
      <c r="A53" s="34" t="s">
        <v>28</v>
      </c>
      <c r="B53" s="5"/>
      <c r="C53" s="5"/>
      <c r="D53" s="74">
        <v>1548.5</v>
      </c>
      <c r="E53" s="74">
        <v>70.3</v>
      </c>
      <c r="F53" s="74">
        <v>832.8</v>
      </c>
      <c r="G53" s="74">
        <v>561</v>
      </c>
      <c r="H53" s="74">
        <f>SUM(E53:G53)</f>
        <v>1464.1</v>
      </c>
      <c r="I53" s="60">
        <f>SUM(D53:G53)</f>
        <v>3012.6</v>
      </c>
    </row>
    <row r="54" spans="1:10" x14ac:dyDescent="0.2">
      <c r="A54" s="26" t="s">
        <v>74</v>
      </c>
      <c r="B54" s="5"/>
      <c r="C54" s="6"/>
      <c r="D54" s="125">
        <v>489</v>
      </c>
      <c r="E54" s="125">
        <v>30</v>
      </c>
      <c r="F54" s="125">
        <v>139.69999999999999</v>
      </c>
      <c r="G54" s="125">
        <v>22.5</v>
      </c>
      <c r="H54" s="74">
        <f>SUM(E54:G54)</f>
        <v>192.2</v>
      </c>
      <c r="I54" s="60">
        <f>SUM(D54:G54)</f>
        <v>681.2</v>
      </c>
    </row>
    <row r="55" spans="1:10" ht="13.5" thickBot="1" x14ac:dyDescent="0.25">
      <c r="A55" s="35" t="s">
        <v>26</v>
      </c>
      <c r="B55" s="36"/>
      <c r="C55" s="37"/>
      <c r="D55" s="30">
        <f t="shared" ref="D55:I55" si="8">SUM(D50:D54)</f>
        <v>6785.28</v>
      </c>
      <c r="E55" s="30">
        <f t="shared" si="8"/>
        <v>514.98</v>
      </c>
      <c r="F55" s="30">
        <f t="shared" si="8"/>
        <v>3040.74</v>
      </c>
      <c r="G55" s="30">
        <f t="shared" si="8"/>
        <v>1975.66</v>
      </c>
      <c r="H55" s="30">
        <f t="shared" si="8"/>
        <v>5531.38</v>
      </c>
      <c r="I55" s="31">
        <f t="shared" si="8"/>
        <v>12316.660000000002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">
      <c r="A60" s="26" t="s">
        <v>12</v>
      </c>
      <c r="B60" s="1"/>
      <c r="C60" s="2"/>
      <c r="D60" s="80">
        <f>D40/D50</f>
        <v>6.7542213883677288E-2</v>
      </c>
      <c r="E60" s="80">
        <f t="shared" ref="E60:I60" si="9">E40/E50</f>
        <v>0.35000000000000003</v>
      </c>
      <c r="F60" s="80">
        <f t="shared" si="9"/>
        <v>0.7541093592754109</v>
      </c>
      <c r="G60" s="80">
        <f t="shared" si="9"/>
        <v>0.95819633630812584</v>
      </c>
      <c r="H60" s="80">
        <f t="shared" si="9"/>
        <v>0.79082892416225747</v>
      </c>
      <c r="I60" s="81">
        <f t="shared" si="9"/>
        <v>0.3798355162960706</v>
      </c>
    </row>
    <row r="61" spans="1:10" x14ac:dyDescent="0.2">
      <c r="A61" s="34" t="s">
        <v>30</v>
      </c>
      <c r="B61" s="1"/>
      <c r="C61" s="2"/>
      <c r="D61" s="80">
        <f>D41/D51</f>
        <v>0.16607197412943356</v>
      </c>
      <c r="E61" s="80">
        <f>E41/E51</f>
        <v>0.29031289612382416</v>
      </c>
      <c r="F61" s="80">
        <f>F41/F51</f>
        <v>0.74409393033800486</v>
      </c>
      <c r="G61" s="80">
        <f>G41/G51</f>
        <v>0.96483109240567622</v>
      </c>
      <c r="H61" s="80">
        <f>H41/H51</f>
        <v>0.77861726775059958</v>
      </c>
      <c r="I61" s="81">
        <f t="shared" ref="H61:I64" si="10">I41/I51</f>
        <v>0.44633331040219137</v>
      </c>
      <c r="J61" s="119"/>
    </row>
    <row r="62" spans="1:10" x14ac:dyDescent="0.2">
      <c r="A62" s="34" t="s">
        <v>64</v>
      </c>
      <c r="B62" s="1"/>
      <c r="C62" s="2"/>
      <c r="D62" s="80">
        <f>D42/D52</f>
        <v>8.4022556390977443E-2</v>
      </c>
      <c r="E62" s="80">
        <f t="shared" ref="D62:G64" si="11">E42/E52</f>
        <v>0.3582342954159593</v>
      </c>
      <c r="F62" s="80">
        <f t="shared" si="11"/>
        <v>0.72</v>
      </c>
      <c r="G62" s="80">
        <f>G42/G52</f>
        <v>0.99810066476733139</v>
      </c>
      <c r="H62" s="80">
        <f>H42/H52</f>
        <v>0.74089599161645259</v>
      </c>
      <c r="I62" s="81">
        <f t="shared" si="10"/>
        <v>0.3584327459778921</v>
      </c>
    </row>
    <row r="63" spans="1:10" x14ac:dyDescent="0.2">
      <c r="A63" s="34" t="s">
        <v>28</v>
      </c>
      <c r="B63" s="1"/>
      <c r="C63" s="2"/>
      <c r="D63" s="80">
        <f t="shared" si="11"/>
        <v>0.13509848240232483</v>
      </c>
      <c r="E63" s="80">
        <f t="shared" si="11"/>
        <v>0.32716927453769562</v>
      </c>
      <c r="F63" s="80">
        <f t="shared" si="11"/>
        <v>0.74039385206532182</v>
      </c>
      <c r="G63" s="80">
        <f t="shared" si="11"/>
        <v>0.91586452762923343</v>
      </c>
      <c r="H63" s="80">
        <f t="shared" si="10"/>
        <v>0.78778771941807268</v>
      </c>
      <c r="I63" s="81">
        <f t="shared" si="10"/>
        <v>0.45230033857797247</v>
      </c>
    </row>
    <row r="64" spans="1:10" x14ac:dyDescent="0.2">
      <c r="A64" s="26" t="s">
        <v>74</v>
      </c>
      <c r="B64" s="1"/>
      <c r="C64" s="2"/>
      <c r="D64" s="80">
        <f t="shared" si="11"/>
        <v>1.6155419222903887E-2</v>
      </c>
      <c r="E64" s="80">
        <f t="shared" si="11"/>
        <v>2.3333333333333331E-2</v>
      </c>
      <c r="F64" s="80">
        <f t="shared" si="11"/>
        <v>3.6506800286327842E-2</v>
      </c>
      <c r="G64" s="80">
        <f t="shared" si="11"/>
        <v>2.2222222222222223E-2</v>
      </c>
      <c r="H64" s="80">
        <f t="shared" si="10"/>
        <v>3.2778355879292405E-2</v>
      </c>
      <c r="I64" s="81">
        <f t="shared" si="10"/>
        <v>2.0845566647093361E-2</v>
      </c>
    </row>
    <row r="65" spans="1:11" ht="13.5" thickBot="1" x14ac:dyDescent="0.25">
      <c r="A65" s="35" t="s">
        <v>26</v>
      </c>
      <c r="B65" s="28"/>
      <c r="C65" s="29"/>
      <c r="D65" s="53">
        <f t="shared" ref="D65:I65" si="12">D45/D55</f>
        <v>0.13093048481418601</v>
      </c>
      <c r="E65" s="53">
        <f t="shared" si="12"/>
        <v>0.29405025437881077</v>
      </c>
      <c r="F65" s="53">
        <f t="shared" si="12"/>
        <v>0.70983050178574958</v>
      </c>
      <c r="G65" s="53">
        <f t="shared" si="12"/>
        <v>0.9412500126539991</v>
      </c>
      <c r="H65" s="53">
        <f t="shared" si="12"/>
        <v>0.75377753833582206</v>
      </c>
      <c r="I65" s="54">
        <f t="shared" si="12"/>
        <v>0.41064947802407464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">
      <c r="A70" s="26" t="s">
        <v>12</v>
      </c>
      <c r="B70" s="1"/>
      <c r="C70" s="1"/>
      <c r="D70" s="86">
        <v>43</v>
      </c>
      <c r="E70" s="86">
        <v>44</v>
      </c>
      <c r="F70" s="86">
        <v>40</v>
      </c>
      <c r="G70" s="86">
        <v>18</v>
      </c>
      <c r="H70" s="131">
        <f>SUM(E70:G70)</f>
        <v>102</v>
      </c>
      <c r="I70" s="132">
        <f>SUM(D70:G70)</f>
        <v>145</v>
      </c>
    </row>
    <row r="71" spans="1:11" s="56" customFormat="1" x14ac:dyDescent="0.2">
      <c r="A71" s="34" t="s">
        <v>30</v>
      </c>
      <c r="B71" s="55"/>
      <c r="C71" s="55"/>
      <c r="D71" s="77">
        <v>64</v>
      </c>
      <c r="E71" s="77">
        <v>64</v>
      </c>
      <c r="F71" s="77">
        <v>53</v>
      </c>
      <c r="G71" s="77">
        <v>19</v>
      </c>
      <c r="H71" s="131">
        <f t="shared" ref="H71:H74" si="13">SUM(E71:G71)</f>
        <v>136</v>
      </c>
      <c r="I71" s="132">
        <f t="shared" ref="I71:I74" si="14">SUM(D71:G71)</f>
        <v>200</v>
      </c>
    </row>
    <row r="72" spans="1:11" x14ac:dyDescent="0.2">
      <c r="A72" s="34" t="s">
        <v>64</v>
      </c>
      <c r="B72" s="1"/>
      <c r="C72" s="1"/>
      <c r="D72" s="87">
        <v>50</v>
      </c>
      <c r="E72" s="87">
        <v>49</v>
      </c>
      <c r="F72" s="87">
        <v>45</v>
      </c>
      <c r="G72" s="87">
        <v>15</v>
      </c>
      <c r="H72" s="131">
        <f t="shared" si="13"/>
        <v>109</v>
      </c>
      <c r="I72" s="132">
        <f t="shared" si="14"/>
        <v>159</v>
      </c>
    </row>
    <row r="73" spans="1:11" x14ac:dyDescent="0.2">
      <c r="A73" s="34" t="s">
        <v>28</v>
      </c>
      <c r="B73" s="1"/>
      <c r="C73" s="1"/>
      <c r="D73" s="87">
        <v>60</v>
      </c>
      <c r="E73" s="87">
        <v>57</v>
      </c>
      <c r="F73" s="87">
        <v>58</v>
      </c>
      <c r="G73" s="87">
        <v>21</v>
      </c>
      <c r="H73" s="131">
        <f t="shared" si="13"/>
        <v>136</v>
      </c>
      <c r="I73" s="132">
        <f t="shared" si="14"/>
        <v>196</v>
      </c>
    </row>
    <row r="74" spans="1:11" x14ac:dyDescent="0.2">
      <c r="A74" s="26" t="s">
        <v>74</v>
      </c>
      <c r="B74" s="1"/>
      <c r="C74" s="2"/>
      <c r="D74" s="126">
        <v>7</v>
      </c>
      <c r="E74" s="126">
        <v>4</v>
      </c>
      <c r="F74" s="126">
        <v>3</v>
      </c>
      <c r="G74" s="127">
        <v>1</v>
      </c>
      <c r="H74" s="131">
        <f t="shared" si="13"/>
        <v>8</v>
      </c>
      <c r="I74" s="132">
        <f t="shared" si="14"/>
        <v>15</v>
      </c>
    </row>
    <row r="75" spans="1:11" ht="13.5" thickBot="1" x14ac:dyDescent="0.25">
      <c r="A75" s="35" t="s">
        <v>26</v>
      </c>
      <c r="B75" s="28"/>
      <c r="C75" s="29"/>
      <c r="D75" s="133">
        <f>SUM(D70:D74)</f>
        <v>224</v>
      </c>
      <c r="E75" s="133">
        <f t="shared" ref="E75:I75" si="15">SUM(E70:E74)</f>
        <v>218</v>
      </c>
      <c r="F75" s="133">
        <f t="shared" si="15"/>
        <v>199</v>
      </c>
      <c r="G75" s="133">
        <f t="shared" si="15"/>
        <v>74</v>
      </c>
      <c r="H75" s="133">
        <f t="shared" si="15"/>
        <v>491</v>
      </c>
      <c r="I75" s="133">
        <f t="shared" si="15"/>
        <v>715</v>
      </c>
      <c r="J75" s="134"/>
    </row>
    <row r="76" spans="1:11" x14ac:dyDescent="0.2">
      <c r="F76" s="72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  <c r="K80" s="3" t="s">
        <v>79</v>
      </c>
    </row>
    <row r="81" spans="1:11" x14ac:dyDescent="0.2">
      <c r="F81" s="72" t="s">
        <v>38</v>
      </c>
      <c r="K81" s="3" t="s">
        <v>80</v>
      </c>
    </row>
    <row r="82" spans="1:11" ht="13.5" thickBot="1" x14ac:dyDescent="0.25"/>
    <row r="83" spans="1:11" x14ac:dyDescent="0.2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">
      <c r="A84" s="26" t="s">
        <v>13</v>
      </c>
      <c r="B84" s="1"/>
      <c r="C84" s="1"/>
      <c r="D84" s="58">
        <v>237</v>
      </c>
      <c r="E84" s="59">
        <v>45</v>
      </c>
      <c r="F84" s="59">
        <v>21</v>
      </c>
      <c r="G84" s="59">
        <v>2</v>
      </c>
      <c r="H84" s="58">
        <f>E84+F84+G84</f>
        <v>68</v>
      </c>
      <c r="I84" s="60">
        <f>D84+E84+F84+G84</f>
        <v>305</v>
      </c>
      <c r="J84" s="139"/>
    </row>
    <row r="85" spans="1:11" x14ac:dyDescent="0.2">
      <c r="A85" s="26" t="s">
        <v>14</v>
      </c>
      <c r="B85" s="1"/>
      <c r="C85" s="1"/>
      <c r="D85" s="58">
        <v>60</v>
      </c>
      <c r="E85" s="59">
        <v>40</v>
      </c>
      <c r="F85" s="59">
        <v>18</v>
      </c>
      <c r="G85" s="59">
        <v>3</v>
      </c>
      <c r="H85" s="58">
        <f>E85+F85+G85</f>
        <v>61</v>
      </c>
      <c r="I85" s="60">
        <f t="shared" ref="I85:I93" si="16">D85+E85+F85+G85</f>
        <v>121</v>
      </c>
    </row>
    <row r="86" spans="1:11" s="56" customFormat="1" x14ac:dyDescent="0.2">
      <c r="A86" s="26" t="s">
        <v>39</v>
      </c>
      <c r="B86" s="55"/>
      <c r="C86" s="55"/>
      <c r="D86" s="61">
        <v>4334</v>
      </c>
      <c r="E86" s="62">
        <v>291</v>
      </c>
      <c r="F86" s="61">
        <v>159</v>
      </c>
      <c r="G86" s="63">
        <v>1</v>
      </c>
      <c r="H86" s="58">
        <f t="shared" ref="H86:H93" si="17">E86+F86+G86</f>
        <v>451</v>
      </c>
      <c r="I86" s="60">
        <f t="shared" si="16"/>
        <v>4785</v>
      </c>
    </row>
    <row r="87" spans="1:11" s="56" customFormat="1" x14ac:dyDescent="0.2">
      <c r="A87" s="26" t="s">
        <v>40</v>
      </c>
      <c r="B87" s="55"/>
      <c r="C87" s="55"/>
      <c r="D87" s="61">
        <v>6268</v>
      </c>
      <c r="E87" s="62">
        <v>290</v>
      </c>
      <c r="F87" s="61">
        <v>211</v>
      </c>
      <c r="G87" s="63">
        <v>2</v>
      </c>
      <c r="H87" s="58">
        <f t="shared" si="17"/>
        <v>503</v>
      </c>
      <c r="I87" s="60">
        <f t="shared" si="16"/>
        <v>6771</v>
      </c>
    </row>
    <row r="88" spans="1:11" x14ac:dyDescent="0.2">
      <c r="A88" s="26" t="s">
        <v>65</v>
      </c>
      <c r="B88" s="1"/>
      <c r="C88" s="1"/>
      <c r="D88" s="61">
        <v>283</v>
      </c>
      <c r="E88" s="62">
        <v>16</v>
      </c>
      <c r="F88" s="61">
        <v>15</v>
      </c>
      <c r="G88" s="63">
        <v>0</v>
      </c>
      <c r="H88" s="58">
        <f t="shared" si="17"/>
        <v>31</v>
      </c>
      <c r="I88" s="60">
        <f t="shared" si="16"/>
        <v>314</v>
      </c>
    </row>
    <row r="89" spans="1:11" x14ac:dyDescent="0.2">
      <c r="A89" s="26" t="s">
        <v>66</v>
      </c>
      <c r="B89" s="1"/>
      <c r="C89" s="1"/>
      <c r="D89" s="61">
        <v>267</v>
      </c>
      <c r="E89" s="62">
        <v>35</v>
      </c>
      <c r="F89" s="61">
        <v>22</v>
      </c>
      <c r="G89" s="63">
        <v>0</v>
      </c>
      <c r="H89" s="58">
        <f t="shared" si="17"/>
        <v>57</v>
      </c>
      <c r="I89" s="60">
        <f t="shared" si="16"/>
        <v>324</v>
      </c>
    </row>
    <row r="90" spans="1:11" x14ac:dyDescent="0.2">
      <c r="A90" s="26" t="s">
        <v>41</v>
      </c>
      <c r="B90" s="1"/>
      <c r="C90" s="1"/>
      <c r="D90" s="58">
        <v>1503</v>
      </c>
      <c r="E90" s="58">
        <v>45</v>
      </c>
      <c r="F90" s="58">
        <v>33</v>
      </c>
      <c r="G90" s="58">
        <v>0</v>
      </c>
      <c r="H90" s="58">
        <f t="shared" si="17"/>
        <v>78</v>
      </c>
      <c r="I90" s="60">
        <f t="shared" si="16"/>
        <v>1581</v>
      </c>
    </row>
    <row r="91" spans="1:11" x14ac:dyDescent="0.2">
      <c r="A91" s="26" t="s">
        <v>42</v>
      </c>
      <c r="B91" s="1"/>
      <c r="C91" s="1"/>
      <c r="D91" s="58">
        <v>1051</v>
      </c>
      <c r="E91" s="58">
        <v>137</v>
      </c>
      <c r="F91" s="58">
        <v>118</v>
      </c>
      <c r="G91" s="58">
        <v>0</v>
      </c>
      <c r="H91" s="58">
        <f t="shared" si="17"/>
        <v>255</v>
      </c>
      <c r="I91" s="60">
        <f t="shared" si="16"/>
        <v>1306</v>
      </c>
    </row>
    <row r="92" spans="1:11" x14ac:dyDescent="0.2">
      <c r="A92" s="26" t="s">
        <v>75</v>
      </c>
      <c r="B92" s="1"/>
      <c r="C92" s="1"/>
      <c r="D92" s="122">
        <v>15</v>
      </c>
      <c r="E92" s="122">
        <v>0</v>
      </c>
      <c r="F92" s="122">
        <v>0</v>
      </c>
      <c r="G92" s="122">
        <v>0</v>
      </c>
      <c r="H92" s="58">
        <f t="shared" si="17"/>
        <v>0</v>
      </c>
      <c r="I92" s="60">
        <f t="shared" si="16"/>
        <v>15</v>
      </c>
    </row>
    <row r="93" spans="1:11" x14ac:dyDescent="0.2">
      <c r="A93" s="26" t="s">
        <v>76</v>
      </c>
      <c r="B93" s="1"/>
      <c r="C93" s="2"/>
      <c r="D93" s="122">
        <v>160</v>
      </c>
      <c r="E93" s="122">
        <v>0</v>
      </c>
      <c r="F93" s="122">
        <v>1</v>
      </c>
      <c r="G93" s="122">
        <v>0</v>
      </c>
      <c r="H93" s="58">
        <f t="shared" si="17"/>
        <v>1</v>
      </c>
      <c r="I93" s="60">
        <f t="shared" si="16"/>
        <v>161</v>
      </c>
    </row>
    <row r="94" spans="1:11" x14ac:dyDescent="0.2">
      <c r="A94" s="44" t="s">
        <v>43</v>
      </c>
      <c r="B94" s="13"/>
      <c r="C94" s="14"/>
      <c r="D94" s="20">
        <f>D84+D86+D88+D90+D92</f>
        <v>6372</v>
      </c>
      <c r="E94" s="20">
        <f t="shared" ref="E94:H94" si="18">E84+E86+E88+E90+E92</f>
        <v>397</v>
      </c>
      <c r="F94" s="20">
        <f t="shared" si="18"/>
        <v>228</v>
      </c>
      <c r="G94" s="20">
        <f t="shared" si="18"/>
        <v>3</v>
      </c>
      <c r="H94" s="20">
        <f t="shared" si="18"/>
        <v>628</v>
      </c>
      <c r="I94" s="20">
        <f>SUM(D94:H94)</f>
        <v>7628</v>
      </c>
    </row>
    <row r="95" spans="1:11" ht="13.5" thickBot="1" x14ac:dyDescent="0.25">
      <c r="A95" s="27" t="s">
        <v>44</v>
      </c>
      <c r="B95" s="45"/>
      <c r="C95" s="46"/>
      <c r="D95" s="47">
        <f>D85+D87+D89+D91+D93</f>
        <v>7806</v>
      </c>
      <c r="E95" s="47">
        <f t="shared" ref="E95:H95" si="19">E85+E87+E89+E91+E93</f>
        <v>502</v>
      </c>
      <c r="F95" s="47">
        <f t="shared" si="19"/>
        <v>370</v>
      </c>
      <c r="G95" s="47">
        <f t="shared" si="19"/>
        <v>5</v>
      </c>
      <c r="H95" s="47">
        <f t="shared" si="19"/>
        <v>877</v>
      </c>
      <c r="I95" s="52">
        <f>+SUM(D95:G95)</f>
        <v>8683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">
      <c r="A99" s="69"/>
      <c r="C99" t="s">
        <v>46</v>
      </c>
      <c r="I99" s="90"/>
    </row>
    <row r="100" spans="1:9" ht="12.75" customHeight="1" x14ac:dyDescent="0.2">
      <c r="A100" s="140" t="s">
        <v>47</v>
      </c>
      <c r="B100" s="141"/>
      <c r="C100" s="141"/>
      <c r="D100" s="141"/>
      <c r="E100" s="141"/>
      <c r="F100" s="141"/>
      <c r="G100" s="141"/>
      <c r="H100" s="141"/>
      <c r="I100" s="142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26</v>
      </c>
    </row>
    <row r="103" spans="1:9" x14ac:dyDescent="0.2">
      <c r="A103" s="66" t="s">
        <v>48</v>
      </c>
      <c r="B103" s="1"/>
      <c r="C103" s="1"/>
      <c r="D103" s="95"/>
      <c r="E103" s="95"/>
      <c r="F103" s="96"/>
      <c r="G103" s="76">
        <v>11562</v>
      </c>
      <c r="H103" s="97">
        <v>7921</v>
      </c>
      <c r="I103" s="78">
        <f>SUM(G103:H103)</f>
        <v>19483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57978</v>
      </c>
      <c r="H104" s="97">
        <v>52834</v>
      </c>
      <c r="I104" s="78">
        <f>SUM(G104:H104)</f>
        <v>110812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0.19942046983338507</v>
      </c>
      <c r="H105" s="99">
        <f>H103/H104</f>
        <v>0.14992239845554001</v>
      </c>
      <c r="I105" s="100">
        <f>I103/I104</f>
        <v>0.17582030826986247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42.44</v>
      </c>
      <c r="H107" s="138">
        <v>33.771599999999999</v>
      </c>
      <c r="I107" s="101">
        <f>SUM(G107:H107)</f>
        <v>76.211600000000004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217.71</v>
      </c>
      <c r="H108" s="138">
        <v>233.60390000000001</v>
      </c>
      <c r="I108" s="101">
        <f>SUM(G108:H108)</f>
        <v>451.31389999999999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0.19493822056864635</v>
      </c>
      <c r="H109" s="105">
        <f>H107/H108</f>
        <v>0.14456779189046073</v>
      </c>
      <c r="I109" s="106">
        <f>I107/I108</f>
        <v>0.16886605974245422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">
      <c r="A113" s="143" t="s">
        <v>53</v>
      </c>
      <c r="B113" s="144"/>
      <c r="C113" s="144"/>
      <c r="D113" s="144"/>
      <c r="E113" s="144"/>
      <c r="F113" s="144"/>
      <c r="G113" s="144"/>
      <c r="H113" s="144"/>
      <c r="I113" s="145"/>
    </row>
    <row r="114" spans="1:10" x14ac:dyDescent="0.2">
      <c r="A114" s="143" t="s">
        <v>54</v>
      </c>
      <c r="B114" s="144"/>
      <c r="C114" s="144"/>
      <c r="D114" s="144"/>
      <c r="E114" s="144"/>
      <c r="F114" s="144"/>
      <c r="G114" s="144"/>
      <c r="H114" s="144"/>
      <c r="I114" s="145"/>
    </row>
    <row r="115" spans="1:10" x14ac:dyDescent="0.2">
      <c r="A115" s="69"/>
      <c r="I115" s="90"/>
    </row>
    <row r="116" spans="1:10" x14ac:dyDescent="0.2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57</v>
      </c>
      <c r="B119" s="1"/>
      <c r="C119" s="1"/>
      <c r="D119" s="107"/>
      <c r="E119" s="111">
        <v>9</v>
      </c>
      <c r="F119" s="111">
        <v>32</v>
      </c>
      <c r="G119" s="111">
        <v>1</v>
      </c>
      <c r="H119" s="111">
        <v>93</v>
      </c>
      <c r="I119" s="124">
        <v>10</v>
      </c>
      <c r="J119" s="109">
        <f>SUM(E119:I119)</f>
        <v>145</v>
      </c>
    </row>
    <row r="120" spans="1:10" ht="13.5" thickBot="1" x14ac:dyDescent="0.25">
      <c r="A120" s="50" t="s">
        <v>58</v>
      </c>
      <c r="B120" s="48"/>
      <c r="C120" s="48"/>
      <c r="D120" s="112"/>
      <c r="E120" s="135">
        <v>8.9</v>
      </c>
      <c r="F120" s="135">
        <v>37.76</v>
      </c>
      <c r="G120" s="135">
        <v>0.2</v>
      </c>
      <c r="H120" s="135">
        <v>47.2</v>
      </c>
      <c r="I120" s="136">
        <v>22.5</v>
      </c>
      <c r="J120" s="113">
        <f>SUM(E120:I120)</f>
        <v>116.56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4" t="s">
        <v>60</v>
      </c>
    </row>
    <row r="125" spans="1:10" x14ac:dyDescent="0.2">
      <c r="A125" s="3" t="s">
        <v>8</v>
      </c>
    </row>
    <row r="126" spans="1:10" x14ac:dyDescent="0.2">
      <c r="A126" s="64" t="s">
        <v>49</v>
      </c>
    </row>
    <row r="128" spans="1:10" x14ac:dyDescent="0.2">
      <c r="A128" s="64" t="s">
        <v>61</v>
      </c>
    </row>
    <row r="129" spans="1:1" x14ac:dyDescent="0.2">
      <c r="A129" s="64" t="s">
        <v>10</v>
      </c>
    </row>
    <row r="130" spans="1:1" x14ac:dyDescent="0.2">
      <c r="A130" s="119" t="s">
        <v>81</v>
      </c>
    </row>
    <row r="132" spans="1:1" x14ac:dyDescent="0.2">
      <c r="A132" s="64" t="s">
        <v>62</v>
      </c>
    </row>
    <row r="133" spans="1:1" x14ac:dyDescent="0.2">
      <c r="A133" s="64" t="s">
        <v>9</v>
      </c>
    </row>
    <row r="134" spans="1:1" x14ac:dyDescent="0.2">
      <c r="A134" s="119" t="s">
        <v>68</v>
      </c>
    </row>
    <row r="135" spans="1:1" x14ac:dyDescent="0.2">
      <c r="A135" s="119" t="s">
        <v>82</v>
      </c>
    </row>
    <row r="137" spans="1:1" x14ac:dyDescent="0.2">
      <c r="A137" s="64" t="s">
        <v>63</v>
      </c>
    </row>
    <row r="138" spans="1:1" x14ac:dyDescent="0.2">
      <c r="A138" s="64" t="s">
        <v>50</v>
      </c>
    </row>
    <row r="139" spans="1:1" x14ac:dyDescent="0.2">
      <c r="A139" s="64" t="s">
        <v>51</v>
      </c>
    </row>
    <row r="140" spans="1:1" x14ac:dyDescent="0.2">
      <c r="A140" s="119" t="s">
        <v>83</v>
      </c>
    </row>
    <row r="142" spans="1:1" x14ac:dyDescent="0.2">
      <c r="A142" s="64" t="s">
        <v>73</v>
      </c>
    </row>
    <row r="144" spans="1:1" x14ac:dyDescent="0.2">
      <c r="A144" s="64" t="s">
        <v>69</v>
      </c>
    </row>
    <row r="145" spans="1:1" x14ac:dyDescent="0.2">
      <c r="A145" s="64" t="s">
        <v>70</v>
      </c>
    </row>
    <row r="146" spans="1:1" x14ac:dyDescent="0.2">
      <c r="A146" s="64" t="s">
        <v>72</v>
      </c>
    </row>
    <row r="147" spans="1:1" x14ac:dyDescent="0.2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2023-10-05T13:22:57Z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