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autoCompressPictures="0" defaultThemeVersion="124226"/>
  <xr:revisionPtr revIDLastSave="0" documentId="13_ncr:1_{0664D757-22D0-4C66-ABCA-B8178960F7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H21" i="1"/>
  <c r="H22" i="1"/>
  <c r="H23" i="1"/>
  <c r="H24" i="1"/>
  <c r="H20" i="1"/>
  <c r="H11" i="1"/>
  <c r="H12" i="1"/>
  <c r="H13" i="1"/>
  <c r="H14" i="1"/>
  <c r="H1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J119" i="1" l="1"/>
  <c r="J120" i="1"/>
  <c r="G64" i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<sst xmlns="http://schemas.openxmlformats.org/spreadsheetml/2006/main" count="173" uniqueCount="84">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</sst>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37">
    <xf numFmtId="0" fontId="0" fillId="0" borderId="0" xfId="0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0" fontId="7" fillId="0" borderId="3" xfId="0" applyFont="1" applyBorder="1"/>
    <xf numFmtId="0" fontId="7" fillId="0" borderId="4" xfId="0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3" fontId="7" fillId="0" borderId="1" xfId="0" applyNumberFormat="1" applyFont="1" applyBorder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4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65" fontId="6" fillId="0" borderId="10" xfId="0" applyNumberFormat="1" applyFont="1" applyBorder="1"/>
    <xf numFmtId="165" fontId="4" fillId="0" borderId="10" xfId="0" applyNumberFormat="1" applyFont="1" applyBorder="1"/>
    <xf numFmtId="165" fontId="8" fillId="0" borderId="12" xfId="0" applyNumberFormat="1" applyFont="1" applyBorder="1"/>
    <xf numFmtId="165" fontId="8" fillId="0" borderId="13" xfId="0" applyNumberFormat="1" applyFont="1" applyBorder="1"/>
    <xf numFmtId="165" fontId="8" fillId="0" borderId="14" xfId="0" applyNumberFormat="1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165" fontId="6" fillId="0" borderId="20" xfId="0" applyNumberFormat="1" applyFont="1" applyBorder="1"/>
    <xf numFmtId="165" fontId="6" fillId="0" borderId="21" xfId="0" applyNumberFormat="1" applyFont="1" applyBorder="1"/>
    <xf numFmtId="0" fontId="8" fillId="0" borderId="10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0" fontId="0" fillId="0" borderId="13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27" xfId="0" applyBorder="1"/>
    <xf numFmtId="3" fontId="7" fillId="0" borderId="30" xfId="0" applyNumberFormat="1" applyFont="1" applyBorder="1"/>
    <xf numFmtId="0" fontId="10" fillId="0" borderId="3" xfId="0" applyFont="1" applyBorder="1"/>
    <xf numFmtId="0" fontId="10" fillId="0" borderId="0" xfId="0" applyFont="1"/>
    <xf numFmtId="165" fontId="10" fillId="0" borderId="3" xfId="0" applyNumberFormat="1" applyFont="1" applyBorder="1"/>
    <xf numFmtId="0" fontId="11" fillId="0" borderId="0" xfId="0" applyFont="1"/>
    <xf numFmtId="0" fontId="11" fillId="0" borderId="7" xfId="0" applyFont="1" applyBorder="1"/>
    <xf numFmtId="0" fontId="11" fillId="0" borderId="10" xfId="0" applyFont="1" applyBorder="1"/>
    <xf numFmtId="165" fontId="11" fillId="0" borderId="0" xfId="0" applyNumberFormat="1" applyFont="1"/>
    <xf numFmtId="165" fontId="11" fillId="0" borderId="5" xfId="0" applyNumberFormat="1" applyFont="1" applyBorder="1"/>
    <xf numFmtId="0" fontId="11" fillId="0" borderId="22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9" xfId="0" applyFont="1" applyBorder="1"/>
    <xf numFmtId="3" fontId="11" fillId="0" borderId="11" xfId="0" applyNumberFormat="1" applyFont="1" applyBorder="1"/>
    <xf numFmtId="0" fontId="11" fillId="0" borderId="8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23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11" xfId="0" applyFont="1" applyBorder="1"/>
    <xf numFmtId="0" fontId="11" fillId="0" borderId="3" xfId="0" applyFont="1" applyBorder="1"/>
    <xf numFmtId="10" fontId="11" fillId="0" borderId="11" xfId="0" applyNumberFormat="1" applyFont="1" applyBorder="1"/>
    <xf numFmtId="166" fontId="11" fillId="0" borderId="11" xfId="0" applyNumberFormat="1" applyFont="1" applyBorder="1"/>
    <xf numFmtId="0" fontId="11" fillId="0" borderId="13" xfId="0" applyFont="1" applyBorder="1"/>
    <xf numFmtId="10" fontId="11" fillId="0" borderId="16" xfId="0" applyNumberFormat="1" applyFont="1" applyBorder="1"/>
    <xf numFmtId="0" fontId="11" fillId="0" borderId="4" xfId="0" applyFont="1" applyBorder="1"/>
    <xf numFmtId="1" fontId="11" fillId="0" borderId="1" xfId="0" applyNumberFormat="1" applyFont="1" applyBorder="1"/>
    <xf numFmtId="1" fontId="11" fillId="0" borderId="11" xfId="0" applyNumberFormat="1" applyFont="1" applyBorder="1"/>
    <xf numFmtId="0" fontId="11" fillId="0" borderId="14" xfId="0" applyFont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6" fillId="0" borderId="0" xfId="0" applyNumberFormat="1" applyFont="1"/>
    <xf numFmtId="0" fontId="5" fillId="0" borderId="3" xfId="0" applyFont="1" applyBorder="1"/>
    <xf numFmtId="0" fontId="15" fillId="0" borderId="0" xfId="0" applyFont="1"/>
    <xf numFmtId="3" fontId="0" fillId="0" borderId="0" xfId="0" applyNumberFormat="1"/>
    <xf numFmtId="3" fontId="11" fillId="0" borderId="0" xfId="0" applyNumberFormat="1" applyFont="1"/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wrapText="1"/>
    </xf>
    <xf numFmtId="38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11" fillId="0" borderId="6" xfId="0" applyFont="1" applyBorder="1"/>
    <xf numFmtId="0" fontId="11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top" wrapText="1"/>
    </xf>
    <xf numFmtId="3" fontId="11" fillId="0" borderId="4" xfId="0" applyNumberFormat="1" applyFont="1" applyBorder="1"/>
    <xf numFmtId="10" fontId="11" fillId="0" borderId="1" xfId="0" applyNumberFormat="1" applyFont="1" applyBorder="1" applyAlignment="1">
      <alignment horizontal="right"/>
    </xf>
    <xf numFmtId="10" fontId="11" fillId="0" borderId="4" xfId="0" applyNumberFormat="1" applyFont="1" applyBorder="1"/>
    <xf numFmtId="43" fontId="11" fillId="0" borderId="1" xfId="1" applyFont="1" applyFill="1" applyBorder="1" applyAlignment="1">
      <alignment horizontal="right" vertical="top" wrapText="1"/>
    </xf>
    <xf numFmtId="43" fontId="3" fillId="0" borderId="4" xfId="1" applyFont="1" applyFill="1" applyBorder="1"/>
    <xf numFmtId="0" fontId="11" fillId="0" borderId="24" xfId="0" applyFont="1" applyBorder="1"/>
    <xf numFmtId="10" fontId="11" fillId="0" borderId="25" xfId="0" applyNumberFormat="1" applyFont="1" applyBorder="1"/>
    <xf numFmtId="10" fontId="11" fillId="0" borderId="15" xfId="0" applyNumberFormat="1" applyFont="1" applyBorder="1"/>
    <xf numFmtId="1" fontId="11" fillId="0" borderId="2" xfId="0" applyNumberFormat="1" applyFont="1" applyBorder="1"/>
    <xf numFmtId="165" fontId="11" fillId="0" borderId="15" xfId="0" applyNumberFormat="1" applyFont="1" applyBorder="1"/>
    <xf numFmtId="165" fontId="11" fillId="0" borderId="29" xfId="0" applyNumberFormat="1" applyFont="1" applyBorder="1"/>
    <xf numFmtId="1" fontId="11" fillId="0" borderId="16" xfId="0" applyNumberFormat="1" applyFont="1" applyBorder="1"/>
    <xf numFmtId="3" fontId="11" fillId="0" borderId="1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 vertical="top" wrapText="1"/>
    </xf>
    <xf numFmtId="3" fontId="8" fillId="0" borderId="15" xfId="0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16" xfId="0" applyNumberFormat="1" applyFont="1" applyBorder="1"/>
    <xf numFmtId="0" fontId="11" fillId="0" borderId="0" xfId="0" applyFont="1" applyAlignment="1">
      <alignment horizontal="right"/>
    </xf>
    <xf numFmtId="0" fontId="11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11" fillId="0" borderId="1" xfId="0" applyNumberFormat="1" applyFont="1" applyBorder="1"/>
    <xf numFmtId="164" fontId="11" fillId="0" borderId="11" xfId="0" applyNumberFormat="1" applyFont="1" applyBorder="1"/>
    <xf numFmtId="164" fontId="8" fillId="0" borderId="15" xfId="0" applyNumberFormat="1" applyFont="1" applyBorder="1"/>
    <xf numFmtId="164" fontId="8" fillId="0" borderId="16" xfId="0" applyNumberFormat="1" applyFont="1" applyBorder="1"/>
    <xf numFmtId="165" fontId="6" fillId="0" borderId="1" xfId="0" applyNumberFormat="1" applyFont="1" applyBorder="1"/>
    <xf numFmtId="165" fontId="6" fillId="0" borderId="11" xfId="0" applyNumberFormat="1" applyFont="1" applyBorder="1"/>
    <xf numFmtId="167" fontId="11" fillId="0" borderId="1" xfId="1" applyNumberFormat="1" applyFont="1" applyFill="1" applyBorder="1" applyAlignment="1">
      <alignment horizontal="right" vertical="top" wrapText="1"/>
    </xf>
    <xf numFmtId="164" fontId="11" fillId="0" borderId="0" xfId="0" applyNumberFormat="1" applyFont="1"/>
    <xf numFmtId="165" fontId="6" fillId="0" borderId="2" xfId="0" applyNumberFormat="1" applyFont="1" applyBorder="1"/>
    <xf numFmtId="0" fontId="15" fillId="0" borderId="15" xfId="0" applyFont="1" applyBorder="1"/>
    <xf numFmtId="1" fontId="8" fillId="0" borderId="16" xfId="0" applyNumberFormat="1" applyFont="1" applyBorder="1"/>
    <xf numFmtId="3" fontId="3" fillId="0" borderId="0" xfId="0" applyNumberFormat="1" applyFont="1"/>
    <xf numFmtId="4" fontId="0" fillId="0" borderId="0" xfId="0" applyNumberFormat="1"/>
    <xf numFmtId="43" fontId="11" fillId="0" borderId="1" xfId="1" applyFont="1" applyBorder="1" applyAlignment="1">
      <alignment horizontal="right"/>
    </xf>
    <xf numFmtId="43" fontId="0" fillId="0" borderId="0" xfId="1" applyFont="1"/>
    <xf numFmtId="3" fontId="12" fillId="0" borderId="0" xfId="0" applyNumberFormat="1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3" fontId="10" fillId="0" borderId="0" xfId="0" applyNumberFormat="1" applyFont="1"/>
  </cellXfs>
  <cellStyles count="4">
    <cellStyle name="Comma" xfId="1" builtinId="3"/>
    <cellStyle name="Normal" xfId="0" builtinId="0"/>
    <cellStyle name="Normal 2" xfId="2" xr:uid="{A2BA7ACA-5959-46D7-9415-1886DEB00770}"/>
    <cellStyle name="Normal 3" xfId="3" xr:uid="{3E7E4082-CA90-43FB-AAEC-40E55B61073F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zoomScaleNormal="100" workbookViewId="0">
      <selection activeCell="N10" sqref="N10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12.85546875" bestFit="1" customWidth="1"/>
    <col min="14" max="14" width="11.28515625" bestFit="1" customWidth="1"/>
  </cols>
  <sheetData>
    <row r="1" spans="1:16" x14ac:dyDescent="0.2">
      <c r="K1" s="75"/>
    </row>
    <row r="2" spans="1:16" x14ac:dyDescent="0.2">
      <c r="F2" s="4" t="s">
        <v>16</v>
      </c>
      <c r="J2" s="81"/>
      <c r="K2" s="81"/>
      <c r="L2" s="81"/>
    </row>
    <row r="3" spans="1:16" x14ac:dyDescent="0.2">
      <c r="F3" s="4" t="s">
        <v>17</v>
      </c>
      <c r="I3" s="82"/>
      <c r="K3" s="81"/>
    </row>
    <row r="4" spans="1:16" x14ac:dyDescent="0.2">
      <c r="F4" s="4" t="s">
        <v>83</v>
      </c>
      <c r="H4" s="75"/>
      <c r="I4" s="82"/>
      <c r="J4" s="81"/>
      <c r="K4" s="81"/>
    </row>
    <row r="5" spans="1:16" x14ac:dyDescent="0.2">
      <c r="F5" s="76"/>
      <c r="H5" s="75"/>
      <c r="I5" s="75"/>
      <c r="J5" s="75"/>
    </row>
    <row r="6" spans="1:16" x14ac:dyDescent="0.2">
      <c r="E6" s="56"/>
      <c r="F6" s="56" t="s">
        <v>18</v>
      </c>
    </row>
    <row r="7" spans="1:16" ht="13.5" thickBot="1" x14ac:dyDescent="0.25"/>
    <row r="8" spans="1:16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6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6" x14ac:dyDescent="0.2">
      <c r="A10" s="22" t="s">
        <v>12</v>
      </c>
      <c r="B10" s="1"/>
      <c r="C10" s="79"/>
      <c r="D10" s="104">
        <v>16409</v>
      </c>
      <c r="E10" s="104">
        <v>8483</v>
      </c>
      <c r="F10" s="104">
        <v>3868</v>
      </c>
      <c r="G10" s="104">
        <v>99</v>
      </c>
      <c r="H10" s="104">
        <f>SUM(E10:G10)</f>
        <v>12450</v>
      </c>
      <c r="I10" s="105">
        <f>SUM(D10:G10)</f>
        <v>28859</v>
      </c>
      <c r="K10" s="125"/>
      <c r="L10" s="81"/>
    </row>
    <row r="11" spans="1:16" s="46" customFormat="1" ht="15.75" x14ac:dyDescent="0.25">
      <c r="A11" s="22" t="s">
        <v>27</v>
      </c>
      <c r="B11" s="45"/>
      <c r="C11" s="45"/>
      <c r="D11" s="91">
        <v>190841</v>
      </c>
      <c r="E11" s="91">
        <v>33212</v>
      </c>
      <c r="F11" s="91">
        <v>15371</v>
      </c>
      <c r="G11" s="106">
        <v>481</v>
      </c>
      <c r="H11" s="104">
        <f t="shared" ref="H11:H14" si="0">SUM(E11:G11)</f>
        <v>49064</v>
      </c>
      <c r="I11" s="105">
        <f>SUM(D11:G11)</f>
        <v>239905</v>
      </c>
      <c r="K11" s="81"/>
      <c r="L11" s="129"/>
    </row>
    <row r="12" spans="1:16" x14ac:dyDescent="0.2">
      <c r="A12" s="22" t="s">
        <v>64</v>
      </c>
      <c r="B12" s="1"/>
      <c r="C12" s="1"/>
      <c r="D12" s="104">
        <v>14632</v>
      </c>
      <c r="E12" s="104">
        <v>8111</v>
      </c>
      <c r="F12" s="104">
        <v>3432</v>
      </c>
      <c r="G12" s="104">
        <v>0</v>
      </c>
      <c r="H12" s="104">
        <f t="shared" si="0"/>
        <v>11543</v>
      </c>
      <c r="I12" s="105">
        <f>SUM(D12:G12)</f>
        <v>26175</v>
      </c>
      <c r="K12" s="128"/>
      <c r="L12" s="128"/>
    </row>
    <row r="13" spans="1:16" x14ac:dyDescent="0.2">
      <c r="A13" s="22" t="s">
        <v>28</v>
      </c>
      <c r="B13" s="1"/>
      <c r="C13" s="1"/>
      <c r="D13" s="104">
        <v>69757</v>
      </c>
      <c r="E13" s="104">
        <v>9502</v>
      </c>
      <c r="F13" s="104">
        <v>9695</v>
      </c>
      <c r="G13" s="104">
        <v>435</v>
      </c>
      <c r="H13" s="104">
        <f t="shared" si="0"/>
        <v>19632</v>
      </c>
      <c r="I13" s="105">
        <f>SUM(D13:G13)</f>
        <v>89389</v>
      </c>
      <c r="K13" s="81"/>
      <c r="L13" s="81"/>
      <c r="M13" s="81"/>
    </row>
    <row r="14" spans="1:16" x14ac:dyDescent="0.2">
      <c r="A14" s="22" t="s">
        <v>74</v>
      </c>
      <c r="B14" s="1"/>
      <c r="C14" s="2"/>
      <c r="D14" s="104">
        <v>2502</v>
      </c>
      <c r="E14" s="104">
        <v>235</v>
      </c>
      <c r="F14" s="104">
        <v>109</v>
      </c>
      <c r="G14" s="104">
        <v>1</v>
      </c>
      <c r="H14" s="104">
        <f t="shared" si="0"/>
        <v>345</v>
      </c>
      <c r="I14" s="105">
        <f>SUM(D14:G14)</f>
        <v>2847</v>
      </c>
    </row>
    <row r="15" spans="1:16" ht="13.5" thickBot="1" x14ac:dyDescent="0.25">
      <c r="A15" s="23" t="s">
        <v>26</v>
      </c>
      <c r="B15" s="24"/>
      <c r="C15" s="25"/>
      <c r="D15" s="107">
        <f>SUM(D10:D14)</f>
        <v>294141</v>
      </c>
      <c r="E15" s="107">
        <f>SUM(E10:E14)</f>
        <v>59543</v>
      </c>
      <c r="F15" s="107">
        <f>SUM(F10:F14)</f>
        <v>32475</v>
      </c>
      <c r="G15" s="107">
        <f>SUM(G10:G14)</f>
        <v>1016</v>
      </c>
      <c r="H15" s="108">
        <f t="shared" ref="H15:I15" si="1">SUM(H10:H14)</f>
        <v>93034</v>
      </c>
      <c r="I15" s="109">
        <f t="shared" si="1"/>
        <v>387175</v>
      </c>
      <c r="O15" s="126"/>
      <c r="P15" s="126"/>
    </row>
    <row r="16" spans="1:16" x14ac:dyDescent="0.2">
      <c r="D16" s="110"/>
      <c r="E16" s="110"/>
      <c r="F16" s="110"/>
      <c r="G16" s="110"/>
      <c r="K16" s="81"/>
      <c r="L16" s="81"/>
      <c r="M16" s="81"/>
      <c r="N16" s="81"/>
      <c r="O16" s="126"/>
      <c r="P16" s="126"/>
    </row>
    <row r="17" spans="1:10" ht="13.5" thickBot="1" x14ac:dyDescent="0.25">
      <c r="D17" s="110"/>
      <c r="E17" s="110"/>
      <c r="F17" s="110"/>
      <c r="G17" s="110"/>
    </row>
    <row r="18" spans="1:10" x14ac:dyDescent="0.2">
      <c r="A18" s="49"/>
      <c r="B18" s="17"/>
      <c r="C18" s="17"/>
      <c r="D18" s="111"/>
      <c r="E18" s="111"/>
      <c r="F18" s="112" t="s">
        <v>29</v>
      </c>
      <c r="G18" s="111"/>
      <c r="H18" s="59"/>
      <c r="I18" s="57"/>
    </row>
    <row r="19" spans="1:10" x14ac:dyDescent="0.2">
      <c r="A19" s="20" t="s">
        <v>20</v>
      </c>
      <c r="B19" s="9"/>
      <c r="C19" s="10"/>
      <c r="D19" s="113" t="s">
        <v>21</v>
      </c>
      <c r="E19" s="113" t="s">
        <v>22</v>
      </c>
      <c r="F19" s="113" t="s">
        <v>23</v>
      </c>
      <c r="G19" s="113" t="s">
        <v>24</v>
      </c>
      <c r="H19" s="11" t="s">
        <v>25</v>
      </c>
      <c r="I19" s="21" t="s">
        <v>26</v>
      </c>
    </row>
    <row r="20" spans="1:10" x14ac:dyDescent="0.2">
      <c r="A20" s="22" t="s">
        <v>12</v>
      </c>
      <c r="B20" s="1"/>
      <c r="C20" s="1"/>
      <c r="D20" s="104">
        <v>258701</v>
      </c>
      <c r="E20" s="104">
        <v>30495</v>
      </c>
      <c r="F20" s="104">
        <v>6371</v>
      </c>
      <c r="G20" s="104">
        <v>105</v>
      </c>
      <c r="H20" s="104">
        <f>SUM(E20:G20)</f>
        <v>36971</v>
      </c>
      <c r="I20" s="105">
        <f>SUM(D20:G20)</f>
        <v>295672</v>
      </c>
    </row>
    <row r="21" spans="1:10" s="46" customFormat="1" x14ac:dyDescent="0.2">
      <c r="A21" s="22" t="s">
        <v>30</v>
      </c>
      <c r="B21" s="45"/>
      <c r="C21" s="45"/>
      <c r="D21" s="91">
        <v>1212323</v>
      </c>
      <c r="E21" s="91">
        <v>107723</v>
      </c>
      <c r="F21" s="91">
        <v>25019</v>
      </c>
      <c r="G21" s="91">
        <v>521</v>
      </c>
      <c r="H21" s="104">
        <f t="shared" ref="H21:H24" si="2">SUM(E21:G21)</f>
        <v>133263</v>
      </c>
      <c r="I21" s="105">
        <f>SUM(D21:G21)</f>
        <v>1345586</v>
      </c>
    </row>
    <row r="22" spans="1:10" x14ac:dyDescent="0.2">
      <c r="A22" s="22" t="s">
        <v>64</v>
      </c>
      <c r="B22" s="1"/>
      <c r="C22" s="1"/>
      <c r="D22" s="104">
        <v>185104</v>
      </c>
      <c r="E22" s="104">
        <v>27012</v>
      </c>
      <c r="F22" s="104">
        <v>6716</v>
      </c>
      <c r="G22" s="104">
        <v>1</v>
      </c>
      <c r="H22" s="104">
        <f t="shared" si="2"/>
        <v>33729</v>
      </c>
      <c r="I22" s="105">
        <f>SUM(D22:G22)</f>
        <v>218833</v>
      </c>
    </row>
    <row r="23" spans="1:10" x14ac:dyDescent="0.2">
      <c r="A23" s="22" t="s">
        <v>28</v>
      </c>
      <c r="B23" s="1"/>
      <c r="C23" s="1"/>
      <c r="D23" s="104">
        <v>550222</v>
      </c>
      <c r="E23" s="104">
        <v>32046</v>
      </c>
      <c r="F23" s="104">
        <v>18498</v>
      </c>
      <c r="G23" s="104">
        <v>528</v>
      </c>
      <c r="H23" s="104">
        <f t="shared" si="2"/>
        <v>51072</v>
      </c>
      <c r="I23" s="105">
        <f>SUM(D23:G23)</f>
        <v>601294</v>
      </c>
    </row>
    <row r="24" spans="1:10" x14ac:dyDescent="0.2">
      <c r="A24" s="22" t="s">
        <v>74</v>
      </c>
      <c r="B24" s="1"/>
      <c r="C24" s="2"/>
      <c r="D24" s="84">
        <v>159918</v>
      </c>
      <c r="E24" s="84">
        <v>12173</v>
      </c>
      <c r="F24" s="84">
        <v>3326</v>
      </c>
      <c r="G24" s="84">
        <v>10</v>
      </c>
      <c r="H24" s="104">
        <f t="shared" si="2"/>
        <v>15509</v>
      </c>
      <c r="I24" s="105">
        <f>SUM(D24:G24)</f>
        <v>175427</v>
      </c>
    </row>
    <row r="25" spans="1:10" ht="13.5" thickBot="1" x14ac:dyDescent="0.25">
      <c r="A25" s="23" t="s">
        <v>26</v>
      </c>
      <c r="B25" s="24"/>
      <c r="C25" s="25"/>
      <c r="D25" s="108">
        <f t="shared" ref="D25:I25" si="3">SUM(D20:D24)</f>
        <v>2366268</v>
      </c>
      <c r="E25" s="108">
        <f t="shared" si="3"/>
        <v>209449</v>
      </c>
      <c r="F25" s="108">
        <f t="shared" si="3"/>
        <v>59930</v>
      </c>
      <c r="G25" s="108">
        <f t="shared" si="3"/>
        <v>1165</v>
      </c>
      <c r="H25" s="108">
        <f t="shared" si="3"/>
        <v>270544</v>
      </c>
      <c r="I25" s="109">
        <f t="shared" si="3"/>
        <v>2636812</v>
      </c>
    </row>
    <row r="27" spans="1:10" ht="13.5" thickBot="1" x14ac:dyDescent="0.25"/>
    <row r="28" spans="1:10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0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0" x14ac:dyDescent="0.2">
      <c r="A30" s="22" t="s">
        <v>12</v>
      </c>
      <c r="B30" s="1"/>
      <c r="C30" s="2"/>
      <c r="D30" s="114">
        <f>D10/D20</f>
        <v>6.3428436689460035E-2</v>
      </c>
      <c r="E30" s="114">
        <f>E10/E20</f>
        <v>0.27817675028693228</v>
      </c>
      <c r="F30" s="114">
        <f>F10/F20</f>
        <v>0.60712603986815261</v>
      </c>
      <c r="G30" s="114">
        <f>G10/G20</f>
        <v>0.94285714285714284</v>
      </c>
      <c r="H30" s="114">
        <f t="shared" ref="H30" si="4">H10/H20</f>
        <v>0.33675042600957505</v>
      </c>
      <c r="I30" s="115">
        <f>I10/I20</f>
        <v>9.7604778267810277E-2</v>
      </c>
    </row>
    <row r="31" spans="1:10" x14ac:dyDescent="0.2">
      <c r="A31" s="22" t="s">
        <v>30</v>
      </c>
      <c r="B31" s="1"/>
      <c r="C31" s="2"/>
      <c r="D31" s="114">
        <f t="shared" ref="D31:G31" si="5">D11/D21</f>
        <v>0.15741761890189332</v>
      </c>
      <c r="E31" s="114">
        <f t="shared" si="5"/>
        <v>0.30830927471384939</v>
      </c>
      <c r="F31" s="114">
        <f t="shared" si="5"/>
        <v>0.61437307646188899</v>
      </c>
      <c r="G31" s="114">
        <f t="shared" si="5"/>
        <v>0.92322456813819576</v>
      </c>
      <c r="H31" s="114">
        <f t="shared" ref="D31:I34" si="6">H11/H21</f>
        <v>0.36817421189677557</v>
      </c>
      <c r="I31" s="115">
        <f t="shared" si="6"/>
        <v>0.17829035082112923</v>
      </c>
      <c r="J31" s="75"/>
    </row>
    <row r="32" spans="1:10" x14ac:dyDescent="0.2">
      <c r="A32" s="22" t="s">
        <v>64</v>
      </c>
      <c r="B32" s="1"/>
      <c r="C32" s="2"/>
      <c r="D32" s="114">
        <f>D12/D22</f>
        <v>7.9047454404010717E-2</v>
      </c>
      <c r="E32" s="114">
        <f t="shared" si="6"/>
        <v>0.30027395231748855</v>
      </c>
      <c r="F32" s="114">
        <f>F12/F22</f>
        <v>0.51101846337105417</v>
      </c>
      <c r="G32" s="114">
        <f t="shared" si="6"/>
        <v>0</v>
      </c>
      <c r="H32" s="114">
        <f t="shared" si="6"/>
        <v>0.34222775652998905</v>
      </c>
      <c r="I32" s="115">
        <f t="shared" si="6"/>
        <v>0.11961175873839869</v>
      </c>
    </row>
    <row r="33" spans="1:14" x14ac:dyDescent="0.2">
      <c r="A33" s="22" t="s">
        <v>28</v>
      </c>
      <c r="B33" s="1"/>
      <c r="C33" s="2"/>
      <c r="D33" s="114">
        <f t="shared" si="6"/>
        <v>0.12677973617921492</v>
      </c>
      <c r="E33" s="114">
        <f t="shared" si="6"/>
        <v>0.29651126505648129</v>
      </c>
      <c r="F33" s="114">
        <f t="shared" si="6"/>
        <v>0.52411071467185644</v>
      </c>
      <c r="G33" s="114">
        <f t="shared" si="6"/>
        <v>0.82386363636363635</v>
      </c>
      <c r="H33" s="114">
        <f t="shared" si="6"/>
        <v>0.38439849624060152</v>
      </c>
      <c r="I33" s="115">
        <f t="shared" si="6"/>
        <v>0.14866105432616988</v>
      </c>
    </row>
    <row r="34" spans="1:14" x14ac:dyDescent="0.2">
      <c r="A34" s="22" t="s">
        <v>74</v>
      </c>
      <c r="B34" s="1"/>
      <c r="C34" s="2"/>
      <c r="D34" s="114">
        <f t="shared" si="6"/>
        <v>1.5645518328143173E-2</v>
      </c>
      <c r="E34" s="114">
        <f t="shared" si="6"/>
        <v>1.9305019305019305E-2</v>
      </c>
      <c r="F34" s="114">
        <f t="shared" si="6"/>
        <v>3.2772098616957304E-2</v>
      </c>
      <c r="G34" s="114">
        <f t="shared" si="6"/>
        <v>0.1</v>
      </c>
      <c r="H34" s="114">
        <f t="shared" si="6"/>
        <v>2.2245147978593074E-2</v>
      </c>
      <c r="I34" s="115">
        <f t="shared" si="6"/>
        <v>1.6228972735097789E-2</v>
      </c>
    </row>
    <row r="35" spans="1:14" ht="13.5" customHeight="1" thickBot="1" x14ac:dyDescent="0.25">
      <c r="A35" s="23" t="s">
        <v>26</v>
      </c>
      <c r="B35" s="24"/>
      <c r="C35" s="25"/>
      <c r="D35" s="116">
        <f t="shared" ref="D35:I35" si="7">D15/D25</f>
        <v>0.12430586898863527</v>
      </c>
      <c r="E35" s="116">
        <f t="shared" si="7"/>
        <v>0.28428400231082507</v>
      </c>
      <c r="F35" s="116">
        <f t="shared" si="7"/>
        <v>0.54188219589521103</v>
      </c>
      <c r="G35" s="116">
        <f t="shared" si="7"/>
        <v>0.87210300429184551</v>
      </c>
      <c r="H35" s="116">
        <f t="shared" si="7"/>
        <v>0.34387752084688628</v>
      </c>
      <c r="I35" s="117">
        <f t="shared" si="7"/>
        <v>0.1468345107652726</v>
      </c>
    </row>
    <row r="37" spans="1:14" ht="13.5" thickBot="1" x14ac:dyDescent="0.25"/>
    <row r="38" spans="1:14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14" x14ac:dyDescent="0.2">
      <c r="A39" s="26" t="s">
        <v>20</v>
      </c>
      <c r="B39" s="14"/>
      <c r="C39" s="15"/>
      <c r="D39" s="118" t="s">
        <v>21</v>
      </c>
      <c r="E39" s="118" t="s">
        <v>22</v>
      </c>
      <c r="F39" s="118" t="s">
        <v>23</v>
      </c>
      <c r="G39" s="118" t="s">
        <v>24</v>
      </c>
      <c r="H39" s="118" t="s">
        <v>25</v>
      </c>
      <c r="I39" s="119" t="s">
        <v>26</v>
      </c>
      <c r="K39" s="78"/>
    </row>
    <row r="40" spans="1:14" x14ac:dyDescent="0.2">
      <c r="A40" s="22" t="s">
        <v>12</v>
      </c>
      <c r="B40" s="5"/>
      <c r="C40" s="5"/>
      <c r="D40" s="104">
        <v>50</v>
      </c>
      <c r="E40" s="104">
        <v>20</v>
      </c>
      <c r="F40" s="104">
        <v>236</v>
      </c>
      <c r="G40" s="104">
        <v>210</v>
      </c>
      <c r="H40" s="104">
        <f>SUM(E40:G40)</f>
        <v>466</v>
      </c>
      <c r="I40" s="105">
        <f>SUM(D40:G40)</f>
        <v>516</v>
      </c>
    </row>
    <row r="41" spans="1:14" s="46" customFormat="1" x14ac:dyDescent="0.2">
      <c r="A41" s="27" t="s">
        <v>30</v>
      </c>
      <c r="B41" s="47"/>
      <c r="C41" s="47"/>
      <c r="D41" s="91">
        <v>567.07000000000005</v>
      </c>
      <c r="E41" s="91">
        <v>90.19</v>
      </c>
      <c r="F41" s="91">
        <v>1145.02</v>
      </c>
      <c r="G41" s="120">
        <v>1020.3</v>
      </c>
      <c r="H41" s="104">
        <f t="shared" ref="H41:H44" si="8">SUM(E41:G41)</f>
        <v>2255.5100000000002</v>
      </c>
      <c r="I41" s="105">
        <f>SUM(D41:G41)</f>
        <v>2822.58</v>
      </c>
      <c r="K41"/>
      <c r="L41"/>
      <c r="M41" s="126"/>
      <c r="N41" s="126"/>
    </row>
    <row r="42" spans="1:14" x14ac:dyDescent="0.2">
      <c r="A42" s="27" t="s">
        <v>64</v>
      </c>
      <c r="B42" s="5"/>
      <c r="C42" s="5"/>
      <c r="D42" s="104">
        <v>45.4</v>
      </c>
      <c r="E42" s="104">
        <v>21.1</v>
      </c>
      <c r="F42" s="104">
        <v>266.39999999999998</v>
      </c>
      <c r="G42" s="104">
        <v>0</v>
      </c>
      <c r="H42" s="104">
        <f t="shared" si="8"/>
        <v>287.5</v>
      </c>
      <c r="I42" s="105">
        <f>SUM(D42:G42)</f>
        <v>332.9</v>
      </c>
      <c r="K42" s="126"/>
      <c r="M42" s="126"/>
      <c r="N42" s="126"/>
    </row>
    <row r="43" spans="1:14" x14ac:dyDescent="0.2">
      <c r="A43" s="27" t="s">
        <v>28</v>
      </c>
      <c r="B43" s="5"/>
      <c r="C43" s="5"/>
      <c r="D43" s="104">
        <v>200</v>
      </c>
      <c r="E43" s="104">
        <v>22.7</v>
      </c>
      <c r="F43" s="104">
        <v>617.6</v>
      </c>
      <c r="G43" s="104">
        <v>510.4</v>
      </c>
      <c r="H43" s="104">
        <f t="shared" si="8"/>
        <v>1150.7</v>
      </c>
      <c r="I43" s="105">
        <f>SUM(D43:G43)</f>
        <v>1350.6999999999998</v>
      </c>
    </row>
    <row r="44" spans="1:14" x14ac:dyDescent="0.2">
      <c r="A44" s="22" t="s">
        <v>74</v>
      </c>
      <c r="B44" s="5"/>
      <c r="C44" s="6"/>
      <c r="D44" s="84">
        <v>7</v>
      </c>
      <c r="E44" s="84">
        <v>0.6</v>
      </c>
      <c r="F44" s="84">
        <v>4.9000000000000004</v>
      </c>
      <c r="G44" s="84">
        <v>0.5</v>
      </c>
      <c r="H44" s="104">
        <f t="shared" si="8"/>
        <v>6</v>
      </c>
      <c r="I44" s="105">
        <f>SUM(D44:G44)</f>
        <v>13</v>
      </c>
    </row>
    <row r="45" spans="1:14" ht="13.5" thickBot="1" x14ac:dyDescent="0.25">
      <c r="A45" s="28" t="s">
        <v>26</v>
      </c>
      <c r="B45" s="29"/>
      <c r="C45" s="30"/>
      <c r="D45" s="108">
        <f t="shared" ref="D45:I45" si="9">SUM(D40:D44)</f>
        <v>869.47</v>
      </c>
      <c r="E45" s="108">
        <f t="shared" si="9"/>
        <v>154.58999999999997</v>
      </c>
      <c r="F45" s="108">
        <f t="shared" si="9"/>
        <v>2269.92</v>
      </c>
      <c r="G45" s="108">
        <f t="shared" si="9"/>
        <v>1741.1999999999998</v>
      </c>
      <c r="H45" s="108">
        <f t="shared" si="9"/>
        <v>4165.71</v>
      </c>
      <c r="I45" s="109">
        <f t="shared" si="9"/>
        <v>5035.18</v>
      </c>
    </row>
    <row r="46" spans="1:14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14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14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10" x14ac:dyDescent="0.2">
      <c r="A49" s="26" t="s">
        <v>20</v>
      </c>
      <c r="B49" s="14"/>
      <c r="C49" s="15"/>
      <c r="D49" s="118" t="s">
        <v>21</v>
      </c>
      <c r="E49" s="118" t="s">
        <v>22</v>
      </c>
      <c r="F49" s="118" t="s">
        <v>23</v>
      </c>
      <c r="G49" s="118" t="s">
        <v>24</v>
      </c>
      <c r="H49" s="118" t="s">
        <v>25</v>
      </c>
      <c r="I49" s="119" t="s">
        <v>26</v>
      </c>
    </row>
    <row r="50" spans="1:10" x14ac:dyDescent="0.2">
      <c r="A50" s="22" t="s">
        <v>12</v>
      </c>
      <c r="B50" s="5"/>
      <c r="C50" s="5"/>
      <c r="D50" s="104">
        <v>768.3</v>
      </c>
      <c r="E50" s="104">
        <v>62.7</v>
      </c>
      <c r="F50" s="104">
        <v>315.39999999999998</v>
      </c>
      <c r="G50" s="88">
        <v>228.3</v>
      </c>
      <c r="H50" s="104">
        <f>SUM(E50:G50)</f>
        <v>606.4</v>
      </c>
      <c r="I50" s="58">
        <f>SUM(D50:G50)</f>
        <v>1374.7</v>
      </c>
    </row>
    <row r="51" spans="1:10" s="46" customFormat="1" x14ac:dyDescent="0.2">
      <c r="A51" s="27" t="s">
        <v>30</v>
      </c>
      <c r="B51" s="47"/>
      <c r="C51" s="47"/>
      <c r="D51" s="91">
        <v>3480.52</v>
      </c>
      <c r="E51" s="91">
        <v>313.20999999999998</v>
      </c>
      <c r="F51" s="91">
        <v>1559.67</v>
      </c>
      <c r="G51" s="91">
        <v>1066.26</v>
      </c>
      <c r="H51" s="104">
        <f t="shared" ref="H51:H54" si="10">SUM(E51:G51)</f>
        <v>2939.1400000000003</v>
      </c>
      <c r="I51" s="58">
        <f>SUM(D51:G51)</f>
        <v>6419.66</v>
      </c>
    </row>
    <row r="52" spans="1:10" x14ac:dyDescent="0.2">
      <c r="A52" s="27" t="s">
        <v>64</v>
      </c>
      <c r="B52" s="5"/>
      <c r="C52" s="5"/>
      <c r="D52" s="91">
        <v>533.20000000000005</v>
      </c>
      <c r="E52" s="91">
        <v>58.5</v>
      </c>
      <c r="F52" s="91">
        <v>324.5</v>
      </c>
      <c r="G52" s="91">
        <v>0.2</v>
      </c>
      <c r="H52" s="104">
        <f t="shared" si="10"/>
        <v>383.2</v>
      </c>
      <c r="I52" s="58">
        <f>SUM(D52:G52)</f>
        <v>916.40000000000009</v>
      </c>
    </row>
    <row r="53" spans="1:10" x14ac:dyDescent="0.2">
      <c r="A53" s="27" t="s">
        <v>28</v>
      </c>
      <c r="B53" s="5"/>
      <c r="C53" s="5"/>
      <c r="D53" s="104">
        <v>1551.2</v>
      </c>
      <c r="E53" s="104">
        <v>69.400000000000006</v>
      </c>
      <c r="F53" s="104">
        <v>834.9</v>
      </c>
      <c r="G53" s="104">
        <v>568</v>
      </c>
      <c r="H53" s="104">
        <f t="shared" si="10"/>
        <v>1472.3</v>
      </c>
      <c r="I53" s="58">
        <f>SUM(D53:G53)</f>
        <v>3023.5</v>
      </c>
    </row>
    <row r="54" spans="1:10" x14ac:dyDescent="0.2">
      <c r="A54" s="22" t="s">
        <v>74</v>
      </c>
      <c r="B54" s="5"/>
      <c r="C54" s="6"/>
      <c r="D54" s="84">
        <v>483.8</v>
      </c>
      <c r="E54" s="84">
        <v>30.4</v>
      </c>
      <c r="F54" s="84">
        <v>141.4</v>
      </c>
      <c r="G54" s="84">
        <v>25.5</v>
      </c>
      <c r="H54" s="104">
        <f t="shared" si="10"/>
        <v>197.3</v>
      </c>
      <c r="I54" s="58">
        <f>SUM(D54:G54)</f>
        <v>681.1</v>
      </c>
    </row>
    <row r="55" spans="1:10" ht="13.5" thickBot="1" x14ac:dyDescent="0.25">
      <c r="A55" s="28" t="s">
        <v>26</v>
      </c>
      <c r="B55" s="29"/>
      <c r="C55" s="30"/>
      <c r="D55" s="108">
        <f t="shared" ref="D55:I55" si="11">SUM(D50:D54)</f>
        <v>6817.0199999999995</v>
      </c>
      <c r="E55" s="108">
        <f t="shared" si="11"/>
        <v>534.20999999999992</v>
      </c>
      <c r="F55" s="108">
        <f t="shared" si="11"/>
        <v>3175.8700000000003</v>
      </c>
      <c r="G55" s="108">
        <f t="shared" si="11"/>
        <v>1888.26</v>
      </c>
      <c r="H55" s="108">
        <f t="shared" si="11"/>
        <v>5598.34</v>
      </c>
      <c r="I55" s="109">
        <f t="shared" si="11"/>
        <v>12415.36</v>
      </c>
    </row>
    <row r="56" spans="1:10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10" ht="13.5" thickBot="1" x14ac:dyDescent="0.25"/>
    <row r="58" spans="1:10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10" x14ac:dyDescent="0.2">
      <c r="A59" s="26" t="s">
        <v>20</v>
      </c>
      <c r="B59" s="9"/>
      <c r="C59" s="10"/>
      <c r="D59" s="118" t="s">
        <v>21</v>
      </c>
      <c r="E59" s="118" t="s">
        <v>22</v>
      </c>
      <c r="F59" s="118" t="s">
        <v>23</v>
      </c>
      <c r="G59" s="118" t="s">
        <v>24</v>
      </c>
      <c r="H59" s="118" t="s">
        <v>25</v>
      </c>
      <c r="I59" s="119" t="s">
        <v>26</v>
      </c>
    </row>
    <row r="60" spans="1:10" x14ac:dyDescent="0.2">
      <c r="A60" s="22" t="s">
        <v>12</v>
      </c>
      <c r="B60" s="1"/>
      <c r="C60" s="2"/>
      <c r="D60" s="114">
        <f>D40/D50</f>
        <v>6.5078745281790973E-2</v>
      </c>
      <c r="E60" s="114">
        <f t="shared" ref="E60:I60" si="12">E40/E50</f>
        <v>0.31897926634768736</v>
      </c>
      <c r="F60" s="114">
        <f t="shared" si="12"/>
        <v>0.74825618262523785</v>
      </c>
      <c r="G60" s="114">
        <f t="shared" si="12"/>
        <v>0.91984231274638628</v>
      </c>
      <c r="H60" s="114">
        <f t="shared" si="12"/>
        <v>0.76846965699208447</v>
      </c>
      <c r="I60" s="115">
        <f t="shared" si="12"/>
        <v>0.37535462282679855</v>
      </c>
    </row>
    <row r="61" spans="1:10" x14ac:dyDescent="0.2">
      <c r="A61" s="27" t="s">
        <v>30</v>
      </c>
      <c r="B61" s="1"/>
      <c r="C61" s="2"/>
      <c r="D61" s="114">
        <f>D41/D51</f>
        <v>0.16292680404077553</v>
      </c>
      <c r="E61" s="114">
        <f>E41/E51</f>
        <v>0.28795376903674852</v>
      </c>
      <c r="F61" s="114">
        <f>F41/F51</f>
        <v>0.734142478857707</v>
      </c>
      <c r="G61" s="114">
        <f>G41/G51</f>
        <v>0.95689606662540094</v>
      </c>
      <c r="H61" s="114">
        <f>H41/H51</f>
        <v>0.7674047510496268</v>
      </c>
      <c r="I61" s="115">
        <f t="shared" ref="H61:I64" si="13">I41/I51</f>
        <v>0.43967749070823064</v>
      </c>
      <c r="J61" s="75"/>
    </row>
    <row r="62" spans="1:10" x14ac:dyDescent="0.2">
      <c r="A62" s="27" t="s">
        <v>64</v>
      </c>
      <c r="B62" s="1"/>
      <c r="C62" s="2"/>
      <c r="D62" s="114">
        <f>D42/D52</f>
        <v>8.5146286571642901E-2</v>
      </c>
      <c r="E62" s="114">
        <f t="shared" ref="D62:G64" si="14">E42/E52</f>
        <v>0.36068376068376073</v>
      </c>
      <c r="F62" s="114">
        <f t="shared" si="14"/>
        <v>0.82095531587057002</v>
      </c>
      <c r="G62" s="114">
        <f>G42/G52</f>
        <v>0</v>
      </c>
      <c r="H62" s="114">
        <f>H42/H52</f>
        <v>0.75026096033402923</v>
      </c>
      <c r="I62" s="115">
        <f t="shared" si="13"/>
        <v>0.36326931470973367</v>
      </c>
    </row>
    <row r="63" spans="1:10" x14ac:dyDescent="0.2">
      <c r="A63" s="27" t="s">
        <v>28</v>
      </c>
      <c r="B63" s="1"/>
      <c r="C63" s="2"/>
      <c r="D63" s="114">
        <f t="shared" si="14"/>
        <v>0.12893243940175347</v>
      </c>
      <c r="E63" s="114">
        <f t="shared" si="14"/>
        <v>0.32708933717579247</v>
      </c>
      <c r="F63" s="114">
        <f t="shared" si="14"/>
        <v>0.73972930889926947</v>
      </c>
      <c r="G63" s="114">
        <f t="shared" si="14"/>
        <v>0.89859154929577456</v>
      </c>
      <c r="H63" s="114">
        <f t="shared" si="13"/>
        <v>0.78156625687699521</v>
      </c>
      <c r="I63" s="115">
        <f t="shared" si="13"/>
        <v>0.44673391764511322</v>
      </c>
    </row>
    <row r="64" spans="1:10" x14ac:dyDescent="0.2">
      <c r="A64" s="22" t="s">
        <v>74</v>
      </c>
      <c r="B64" s="1"/>
      <c r="C64" s="2"/>
      <c r="D64" s="114">
        <f t="shared" si="14"/>
        <v>1.4468788755684166E-2</v>
      </c>
      <c r="E64" s="114">
        <f t="shared" si="14"/>
        <v>1.9736842105263157E-2</v>
      </c>
      <c r="F64" s="114">
        <f t="shared" si="14"/>
        <v>3.4653465346534656E-2</v>
      </c>
      <c r="G64" s="114">
        <f t="shared" si="14"/>
        <v>1.9607843137254902E-2</v>
      </c>
      <c r="H64" s="114">
        <f t="shared" si="13"/>
        <v>3.0410542321338063E-2</v>
      </c>
      <c r="I64" s="115">
        <f t="shared" si="13"/>
        <v>1.9086771399207163E-2</v>
      </c>
    </row>
    <row r="65" spans="1:15" ht="13.5" thickBot="1" x14ac:dyDescent="0.25">
      <c r="A65" s="28" t="s">
        <v>26</v>
      </c>
      <c r="B65" s="24"/>
      <c r="C65" s="25"/>
      <c r="D65" s="116">
        <f t="shared" ref="D65:I65" si="15">D45/D55</f>
        <v>0.12754400016429468</v>
      </c>
      <c r="E65" s="116">
        <f t="shared" si="15"/>
        <v>0.2893805806705228</v>
      </c>
      <c r="F65" s="116">
        <f t="shared" si="15"/>
        <v>0.71473958316933617</v>
      </c>
      <c r="G65" s="116">
        <f t="shared" si="15"/>
        <v>0.92211877601601466</v>
      </c>
      <c r="H65" s="116">
        <f t="shared" si="15"/>
        <v>0.74409735743095273</v>
      </c>
      <c r="I65" s="117">
        <f t="shared" si="15"/>
        <v>0.40556053147069437</v>
      </c>
    </row>
    <row r="66" spans="1:15" x14ac:dyDescent="0.2">
      <c r="A66" s="51"/>
      <c r="D66" s="121"/>
      <c r="E66" s="121"/>
      <c r="F66" s="121"/>
      <c r="G66" s="121"/>
      <c r="H66" s="121"/>
      <c r="I66" s="121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8" t="s">
        <v>21</v>
      </c>
      <c r="E69" s="118" t="s">
        <v>22</v>
      </c>
      <c r="F69" s="118" t="s">
        <v>23</v>
      </c>
      <c r="G69" s="122" t="s">
        <v>24</v>
      </c>
      <c r="H69" s="118" t="s">
        <v>25</v>
      </c>
      <c r="I69" s="119" t="s">
        <v>26</v>
      </c>
    </row>
    <row r="70" spans="1:15" x14ac:dyDescent="0.2">
      <c r="A70" s="22" t="s">
        <v>12</v>
      </c>
      <c r="B70" s="1"/>
      <c r="C70" s="1"/>
      <c r="D70" s="90">
        <v>41</v>
      </c>
      <c r="E70" s="90">
        <v>42</v>
      </c>
      <c r="F70" s="90">
        <v>37</v>
      </c>
      <c r="G70" s="90">
        <v>15</v>
      </c>
      <c r="H70" s="71">
        <f>SUM(E70:G70)</f>
        <v>94</v>
      </c>
      <c r="I70" s="65">
        <f>SUM(D70:G70)</f>
        <v>135</v>
      </c>
    </row>
    <row r="71" spans="1:15" s="46" customFormat="1" x14ac:dyDescent="0.2">
      <c r="A71" s="27" t="s">
        <v>30</v>
      </c>
      <c r="B71" s="45"/>
      <c r="C71" s="45"/>
      <c r="D71" s="106">
        <v>60</v>
      </c>
      <c r="E71" s="106">
        <v>63</v>
      </c>
      <c r="F71" s="106">
        <v>52</v>
      </c>
      <c r="G71" s="106">
        <v>18</v>
      </c>
      <c r="H71" s="71">
        <f t="shared" ref="H71:H74" si="16">SUM(E71:G71)</f>
        <v>133</v>
      </c>
      <c r="I71" s="65">
        <f t="shared" ref="I71:I74" si="17">SUM(D71:G71)</f>
        <v>193</v>
      </c>
      <c r="K71" s="75"/>
      <c r="L71" s="75"/>
      <c r="M71" s="75"/>
      <c r="N71" s="75"/>
      <c r="O71" s="75"/>
    </row>
    <row r="72" spans="1:15" x14ac:dyDescent="0.2">
      <c r="A72" s="27" t="s">
        <v>64</v>
      </c>
      <c r="B72" s="1"/>
      <c r="C72" s="1"/>
      <c r="D72" s="90">
        <v>48</v>
      </c>
      <c r="E72" s="90">
        <v>48</v>
      </c>
      <c r="F72" s="90">
        <v>43</v>
      </c>
      <c r="G72" s="90">
        <v>0</v>
      </c>
      <c r="H72" s="71">
        <f t="shared" si="16"/>
        <v>91</v>
      </c>
      <c r="I72" s="65">
        <f t="shared" si="17"/>
        <v>139</v>
      </c>
    </row>
    <row r="73" spans="1:15" x14ac:dyDescent="0.2">
      <c r="A73" s="27" t="s">
        <v>28</v>
      </c>
      <c r="B73" s="1"/>
      <c r="C73" s="1"/>
      <c r="D73" s="90">
        <v>58</v>
      </c>
      <c r="E73" s="90">
        <v>60</v>
      </c>
      <c r="F73" s="90">
        <v>58</v>
      </c>
      <c r="G73" s="90">
        <v>23</v>
      </c>
      <c r="H73" s="71">
        <f t="shared" si="16"/>
        <v>141</v>
      </c>
      <c r="I73" s="65">
        <f t="shared" si="17"/>
        <v>199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3</v>
      </c>
      <c r="G74" s="60">
        <v>1</v>
      </c>
      <c r="H74" s="71">
        <f t="shared" si="16"/>
        <v>7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3">
        <f>SUM(D70:D74)</f>
        <v>214</v>
      </c>
      <c r="E75" s="123">
        <f t="shared" ref="E75:I75" si="18">SUM(E70:E74)</f>
        <v>216</v>
      </c>
      <c r="F75" s="123">
        <f t="shared" si="18"/>
        <v>193</v>
      </c>
      <c r="G75" s="123">
        <f t="shared" si="18"/>
        <v>57</v>
      </c>
      <c r="H75" s="123">
        <f t="shared" si="18"/>
        <v>466</v>
      </c>
      <c r="I75" s="124">
        <f t="shared" si="18"/>
        <v>680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4">
        <v>124</v>
      </c>
      <c r="E84" s="60">
        <v>9</v>
      </c>
      <c r="F84" s="60">
        <v>7</v>
      </c>
      <c r="G84" s="60">
        <v>0</v>
      </c>
      <c r="H84" s="84">
        <f>SUM(E84:G84)</f>
        <v>16</v>
      </c>
      <c r="I84" s="58">
        <f>D84+E84+F84+G84</f>
        <v>140</v>
      </c>
      <c r="J84" s="80"/>
    </row>
    <row r="85" spans="1:16" x14ac:dyDescent="0.2">
      <c r="A85" s="22" t="s">
        <v>14</v>
      </c>
      <c r="B85" s="1"/>
      <c r="C85" s="1"/>
      <c r="D85" s="84">
        <v>123</v>
      </c>
      <c r="E85" s="60">
        <v>100</v>
      </c>
      <c r="F85" s="60">
        <v>90</v>
      </c>
      <c r="G85" s="60">
        <v>3</v>
      </c>
      <c r="H85" s="84">
        <f t="shared" ref="H85:H93" si="19">SUM(E85:G85)</f>
        <v>193</v>
      </c>
      <c r="I85" s="58">
        <f t="shared" ref="I85:I93" si="20">D85+E85+F85+G85</f>
        <v>316</v>
      </c>
      <c r="K85" s="81"/>
      <c r="L85" s="81"/>
    </row>
    <row r="86" spans="1:16" s="46" customFormat="1" x14ac:dyDescent="0.2">
      <c r="A86" s="22" t="s">
        <v>39</v>
      </c>
      <c r="B86" s="45"/>
      <c r="C86" s="45"/>
      <c r="D86" s="85">
        <v>5659</v>
      </c>
      <c r="E86" s="86">
        <v>710</v>
      </c>
      <c r="F86" s="85">
        <v>185</v>
      </c>
      <c r="G86" s="87">
        <v>5</v>
      </c>
      <c r="H86" s="84">
        <f t="shared" si="19"/>
        <v>900</v>
      </c>
      <c r="I86" s="58">
        <f t="shared" si="20"/>
        <v>6559</v>
      </c>
      <c r="K86" s="125"/>
      <c r="L86" s="81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5">
        <v>3155</v>
      </c>
      <c r="E87" s="86">
        <v>448</v>
      </c>
      <c r="F87" s="85">
        <v>206</v>
      </c>
      <c r="G87" s="87">
        <v>4</v>
      </c>
      <c r="H87" s="84">
        <f t="shared" si="19"/>
        <v>658</v>
      </c>
      <c r="I87" s="58">
        <f t="shared" si="20"/>
        <v>3813</v>
      </c>
      <c r="K87" s="75"/>
      <c r="L87"/>
      <c r="M87"/>
      <c r="N87"/>
      <c r="O87"/>
      <c r="P87"/>
    </row>
    <row r="88" spans="1:16" x14ac:dyDescent="0.2">
      <c r="A88" s="22" t="s">
        <v>65</v>
      </c>
      <c r="B88" s="1"/>
      <c r="C88" s="1"/>
      <c r="D88" s="85">
        <v>276</v>
      </c>
      <c r="E88" s="86">
        <v>18</v>
      </c>
      <c r="F88" s="85">
        <v>9</v>
      </c>
      <c r="G88" s="87">
        <v>0</v>
      </c>
      <c r="H88" s="84">
        <f t="shared" si="19"/>
        <v>27</v>
      </c>
      <c r="I88" s="58">
        <f t="shared" si="20"/>
        <v>303</v>
      </c>
    </row>
    <row r="89" spans="1:16" x14ac:dyDescent="0.2">
      <c r="A89" s="22" t="s">
        <v>66</v>
      </c>
      <c r="B89" s="1"/>
      <c r="C89" s="1"/>
      <c r="D89" s="85">
        <v>342</v>
      </c>
      <c r="E89" s="86">
        <v>64</v>
      </c>
      <c r="F89" s="85">
        <v>31</v>
      </c>
      <c r="G89" s="87">
        <v>0</v>
      </c>
      <c r="H89" s="84">
        <f t="shared" si="19"/>
        <v>95</v>
      </c>
      <c r="I89" s="58">
        <f t="shared" si="20"/>
        <v>437</v>
      </c>
    </row>
    <row r="90" spans="1:16" x14ac:dyDescent="0.2">
      <c r="A90" s="22" t="s">
        <v>41</v>
      </c>
      <c r="B90" s="1"/>
      <c r="C90" s="1"/>
      <c r="D90" s="84">
        <v>943</v>
      </c>
      <c r="E90" s="84">
        <v>22</v>
      </c>
      <c r="F90" s="84">
        <v>24</v>
      </c>
      <c r="G90" s="84">
        <v>1</v>
      </c>
      <c r="H90" s="84">
        <f t="shared" si="19"/>
        <v>47</v>
      </c>
      <c r="I90" s="58">
        <f t="shared" si="20"/>
        <v>990</v>
      </c>
    </row>
    <row r="91" spans="1:16" x14ac:dyDescent="0.2">
      <c r="A91" s="22" t="s">
        <v>42</v>
      </c>
      <c r="B91" s="1"/>
      <c r="C91" s="1"/>
      <c r="D91" s="84">
        <v>1447</v>
      </c>
      <c r="E91" s="84">
        <v>154</v>
      </c>
      <c r="F91" s="84">
        <v>105</v>
      </c>
      <c r="G91" s="84">
        <v>4</v>
      </c>
      <c r="H91" s="84">
        <f t="shared" si="19"/>
        <v>263</v>
      </c>
      <c r="I91" s="58">
        <f t="shared" si="20"/>
        <v>1710</v>
      </c>
    </row>
    <row r="92" spans="1:16" x14ac:dyDescent="0.2">
      <c r="A92" s="22" t="s">
        <v>75</v>
      </c>
      <c r="B92" s="1"/>
      <c r="C92" s="1"/>
      <c r="D92" s="88">
        <v>72</v>
      </c>
      <c r="E92" s="88">
        <v>6</v>
      </c>
      <c r="F92" s="88">
        <v>1</v>
      </c>
      <c r="G92" s="88">
        <v>0</v>
      </c>
      <c r="H92" s="84">
        <f t="shared" si="19"/>
        <v>7</v>
      </c>
      <c r="I92" s="58">
        <f t="shared" si="20"/>
        <v>79</v>
      </c>
    </row>
    <row r="93" spans="1:16" x14ac:dyDescent="0.2">
      <c r="A93" s="22" t="s">
        <v>76</v>
      </c>
      <c r="B93" s="1"/>
      <c r="C93" s="2"/>
      <c r="D93" s="88">
        <v>12</v>
      </c>
      <c r="E93" s="88">
        <v>2</v>
      </c>
      <c r="F93" s="88">
        <v>2</v>
      </c>
      <c r="G93" s="88">
        <v>0</v>
      </c>
      <c r="H93" s="84">
        <f t="shared" si="19"/>
        <v>4</v>
      </c>
      <c r="I93" s="58">
        <f t="shared" si="20"/>
        <v>16</v>
      </c>
    </row>
    <row r="94" spans="1:16" x14ac:dyDescent="0.2">
      <c r="A94" s="36" t="s">
        <v>43</v>
      </c>
      <c r="B94" s="12"/>
      <c r="C94" s="13"/>
      <c r="D94" s="16">
        <f>D84+D86+D88+D90+D92</f>
        <v>7074</v>
      </c>
      <c r="E94" s="16">
        <f t="shared" ref="E94:H94" si="21">E84+E86+E88+E90+E92</f>
        <v>765</v>
      </c>
      <c r="F94" s="16">
        <f t="shared" si="21"/>
        <v>226</v>
      </c>
      <c r="G94" s="16">
        <f t="shared" si="21"/>
        <v>6</v>
      </c>
      <c r="H94" s="16">
        <f t="shared" si="21"/>
        <v>997</v>
      </c>
      <c r="I94" s="16">
        <f>SUM(D94:H94)</f>
        <v>9068</v>
      </c>
    </row>
    <row r="95" spans="1:16" ht="13.5" thickBot="1" x14ac:dyDescent="0.25">
      <c r="A95" s="23" t="s">
        <v>44</v>
      </c>
      <c r="B95" s="37"/>
      <c r="C95" s="38"/>
      <c r="D95" s="39">
        <f>D85+D87+D89+D91+D93</f>
        <v>5079</v>
      </c>
      <c r="E95" s="39">
        <f t="shared" ref="E95:H95" si="22">E85+E87+E89+E91+E93</f>
        <v>768</v>
      </c>
      <c r="F95" s="39">
        <f t="shared" si="22"/>
        <v>434</v>
      </c>
      <c r="G95" s="39">
        <f t="shared" si="22"/>
        <v>11</v>
      </c>
      <c r="H95" s="39">
        <f t="shared" si="22"/>
        <v>1213</v>
      </c>
      <c r="I95" s="44">
        <f>+SUM(D95:G95)</f>
        <v>6292</v>
      </c>
    </row>
    <row r="96" spans="1:16" x14ac:dyDescent="0.2">
      <c r="A96" s="53"/>
      <c r="I96" s="62"/>
    </row>
    <row r="97" spans="1:13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3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3" x14ac:dyDescent="0.2">
      <c r="A99" s="53"/>
      <c r="C99" t="s">
        <v>46</v>
      </c>
      <c r="I99" s="62"/>
    </row>
    <row r="100" spans="1:13" ht="12.75" customHeight="1" x14ac:dyDescent="0.2">
      <c r="A100" s="130" t="s">
        <v>47</v>
      </c>
      <c r="B100" s="131"/>
      <c r="C100" s="131"/>
      <c r="D100" s="131"/>
      <c r="E100" s="131"/>
      <c r="F100" s="131"/>
      <c r="G100" s="131"/>
      <c r="H100" s="131"/>
      <c r="I100" s="132"/>
    </row>
    <row r="101" spans="1:13" x14ac:dyDescent="0.2">
      <c r="A101" s="53"/>
      <c r="F101" s="56"/>
      <c r="I101" s="62"/>
    </row>
    <row r="102" spans="1:13" x14ac:dyDescent="0.2">
      <c r="A102" s="53"/>
      <c r="G102" s="89" t="s">
        <v>2</v>
      </c>
      <c r="H102" s="60" t="s">
        <v>3</v>
      </c>
      <c r="I102" s="65" t="s">
        <v>26</v>
      </c>
      <c r="M102" s="81"/>
    </row>
    <row r="103" spans="1:13" x14ac:dyDescent="0.2">
      <c r="A103" s="50" t="s">
        <v>48</v>
      </c>
      <c r="B103" s="1"/>
      <c r="C103" s="1"/>
      <c r="D103" s="66"/>
      <c r="E103" s="66"/>
      <c r="F103" s="90"/>
      <c r="G103" s="127">
        <v>11713</v>
      </c>
      <c r="H103" s="92">
        <v>7548</v>
      </c>
      <c r="I103" s="58">
        <f>SUM(G103:H103)</f>
        <v>19261</v>
      </c>
      <c r="K103" s="81"/>
      <c r="M103" s="81"/>
    </row>
    <row r="104" spans="1:13" x14ac:dyDescent="0.2">
      <c r="A104" s="50" t="s">
        <v>0</v>
      </c>
      <c r="B104" s="1"/>
      <c r="C104" s="1"/>
      <c r="D104" s="66"/>
      <c r="E104" s="66"/>
      <c r="F104" s="90"/>
      <c r="G104" s="127">
        <v>57936</v>
      </c>
      <c r="H104" s="92">
        <v>52776</v>
      </c>
      <c r="I104" s="58">
        <f>SUM(G104:H104)</f>
        <v>110712</v>
      </c>
      <c r="K104" s="81"/>
    </row>
    <row r="105" spans="1:13" x14ac:dyDescent="0.2">
      <c r="A105" s="50" t="s">
        <v>1</v>
      </c>
      <c r="B105" s="1"/>
      <c r="C105" s="1"/>
      <c r="D105" s="66"/>
      <c r="E105" s="66"/>
      <c r="F105" s="90"/>
      <c r="G105" s="93">
        <f>G103/G104</f>
        <v>0.20217136150234741</v>
      </c>
      <c r="H105" s="94">
        <f>H103/H104</f>
        <v>0.14301955434288313</v>
      </c>
      <c r="I105" s="67">
        <f>I103/I104</f>
        <v>0.1739739143001662</v>
      </c>
    </row>
    <row r="106" spans="1:13" x14ac:dyDescent="0.2">
      <c r="A106" s="53"/>
      <c r="I106" s="62"/>
    </row>
    <row r="107" spans="1:13" x14ac:dyDescent="0.2">
      <c r="A107" s="50" t="s">
        <v>4</v>
      </c>
      <c r="B107" s="1"/>
      <c r="C107" s="1"/>
      <c r="D107" s="66"/>
      <c r="E107" s="66"/>
      <c r="F107" s="90"/>
      <c r="G107" s="95">
        <v>43.47</v>
      </c>
      <c r="H107" s="96">
        <v>32364.5</v>
      </c>
      <c r="I107" s="68">
        <f>SUM(G107:H107)</f>
        <v>32407.97</v>
      </c>
    </row>
    <row r="108" spans="1:13" x14ac:dyDescent="0.2">
      <c r="A108" s="50" t="s">
        <v>5</v>
      </c>
      <c r="B108" s="1"/>
      <c r="C108" s="1"/>
      <c r="D108" s="66"/>
      <c r="E108" s="66"/>
      <c r="F108" s="90"/>
      <c r="G108" s="95">
        <v>217.52</v>
      </c>
      <c r="H108" s="96">
        <v>233218.5</v>
      </c>
      <c r="I108" s="68">
        <f>SUM(G108:H108)</f>
        <v>233436.02</v>
      </c>
    </row>
    <row r="109" spans="1:13" ht="13.5" thickBot="1" x14ac:dyDescent="0.25">
      <c r="A109" s="55" t="s">
        <v>6</v>
      </c>
      <c r="B109" s="40"/>
      <c r="C109" s="40"/>
      <c r="D109" s="69"/>
      <c r="E109" s="69"/>
      <c r="F109" s="97"/>
      <c r="G109" s="98">
        <f>G107/G108</f>
        <v>0.19984369253401985</v>
      </c>
      <c r="H109" s="99">
        <f>H107/H108</f>
        <v>0.1387732962865296</v>
      </c>
      <c r="I109" s="70">
        <f>I107/I108</f>
        <v>0.13883020281103148</v>
      </c>
    </row>
    <row r="110" spans="1:13" x14ac:dyDescent="0.2">
      <c r="F110" s="56" t="s">
        <v>7</v>
      </c>
    </row>
    <row r="111" spans="1:13" ht="13.5" thickBot="1" x14ac:dyDescent="0.25"/>
    <row r="112" spans="1:13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0" x14ac:dyDescent="0.2">
      <c r="A113" s="133" t="s">
        <v>53</v>
      </c>
      <c r="B113" s="134"/>
      <c r="C113" s="134"/>
      <c r="D113" s="134"/>
      <c r="E113" s="134"/>
      <c r="F113" s="134"/>
      <c r="G113" s="134"/>
      <c r="H113" s="134"/>
      <c r="I113" s="135"/>
    </row>
    <row r="114" spans="1:10" x14ac:dyDescent="0.2">
      <c r="A114" s="133" t="s">
        <v>54</v>
      </c>
      <c r="B114" s="134"/>
      <c r="C114" s="134"/>
      <c r="D114" s="134"/>
      <c r="E114" s="134"/>
      <c r="F114" s="134"/>
      <c r="G114" s="134"/>
      <c r="H114" s="134"/>
      <c r="I114" s="135"/>
    </row>
    <row r="115" spans="1:10" ht="12.75" customHeight="1" x14ac:dyDescent="0.2">
      <c r="A115" s="53"/>
      <c r="I115" s="62"/>
    </row>
    <row r="116" spans="1:10" ht="13.5" customHeight="1" x14ac:dyDescent="0.2">
      <c r="A116" s="53"/>
      <c r="E116" s="83" t="s">
        <v>15</v>
      </c>
      <c r="F116" s="83" t="s">
        <v>2</v>
      </c>
      <c r="G116" s="83" t="s">
        <v>67</v>
      </c>
      <c r="H116" s="83" t="s">
        <v>3</v>
      </c>
      <c r="I116" s="77" t="s">
        <v>77</v>
      </c>
      <c r="J116" s="41" t="s">
        <v>26</v>
      </c>
    </row>
    <row r="117" spans="1:10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72">
        <v>0</v>
      </c>
      <c r="I117" s="61">
        <v>0</v>
      </c>
      <c r="J117" s="73">
        <f>SUM(E117:I117)</f>
        <v>0</v>
      </c>
    </row>
    <row r="118" spans="1:10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0" x14ac:dyDescent="0.2">
      <c r="A119" s="22" t="s">
        <v>57</v>
      </c>
      <c r="B119" s="1"/>
      <c r="C119" s="1"/>
      <c r="D119" s="71"/>
      <c r="E119" s="72">
        <v>14</v>
      </c>
      <c r="F119" s="72">
        <v>40</v>
      </c>
      <c r="G119" s="72">
        <v>1</v>
      </c>
      <c r="H119" s="72">
        <v>93</v>
      </c>
      <c r="I119" s="100">
        <v>10</v>
      </c>
      <c r="J119" s="73">
        <f>SUM(E119:I119)</f>
        <v>158</v>
      </c>
    </row>
    <row r="120" spans="1:10" ht="13.5" thickBot="1" x14ac:dyDescent="0.25">
      <c r="A120" s="42" t="s">
        <v>58</v>
      </c>
      <c r="B120" s="40"/>
      <c r="C120" s="40"/>
      <c r="D120" s="74"/>
      <c r="E120" s="101">
        <v>18.3</v>
      </c>
      <c r="F120" s="101">
        <v>45.96</v>
      </c>
      <c r="G120" s="101">
        <v>0.2</v>
      </c>
      <c r="H120" s="101">
        <v>57.6</v>
      </c>
      <c r="I120" s="102">
        <v>25.5</v>
      </c>
      <c r="J120" s="103">
        <f>SUM(E120:I120)</f>
        <v>147.56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48" t="s">
        <v>60</v>
      </c>
    </row>
    <row r="125" spans="1:10" x14ac:dyDescent="0.2">
      <c r="A125" s="3" t="s">
        <v>8</v>
      </c>
    </row>
    <row r="126" spans="1:10" x14ac:dyDescent="0.2">
      <c r="A126" s="48" t="s">
        <v>49</v>
      </c>
    </row>
    <row r="128" spans="1:10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9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FC50-7396-4F46-ADD5-9A45EB0E75FD}">
  <dimension ref="A5:I7"/>
  <sheetViews>
    <sheetView workbookViewId="0">
      <selection activeCell="J26" sqref="A1:XFD1048576"/>
    </sheetView>
  </sheetViews>
  <sheetFormatPr defaultRowHeight="12.75" x14ac:dyDescent="0.2"/>
  <sheetData>
    <row r="5" spans="1:9" x14ac:dyDescent="0.2">
      <c r="A5" s="81"/>
    </row>
    <row r="6" spans="1:9" x14ac:dyDescent="0.2">
      <c r="A6" s="81"/>
      <c r="B6" s="81"/>
      <c r="C6" s="136"/>
      <c r="D6" s="46"/>
      <c r="E6" s="46"/>
      <c r="F6" s="46"/>
      <c r="G6" s="46"/>
      <c r="H6" s="46"/>
      <c r="I6" s="46"/>
    </row>
    <row r="7" spans="1:9" x14ac:dyDescent="0.2">
      <c r="A7" s="128"/>
      <c r="B7" s="128"/>
      <c r="C7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2024-07-30T17:32:30Z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