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-15" yWindow="45" windowWidth="23865" windowHeight="1638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 iterate="1" iterateCount="200" iterateDelta="9.9999999999999995E-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<sst xmlns="http://schemas.openxmlformats.org/spreadsheetml/2006/main" count="156" uniqueCount="76">
  <si>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</si>
  <si>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</si>
  <si>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</si>
  <si>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</si>
  <si>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</si>
  <si>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</si>
  <si>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</si>
  <si>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</si>
  <si>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</si>
  <si>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</si>
  <si>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</si>
  <si>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</si>
  <si>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</si>
  <si>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</si>
  <si>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</si>
  <si>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</si>
  <si>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</si>
  <si>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</si>
  <si>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</si>
  <si>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</si>
  <si>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</si>
  <si>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</si>
  <si>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</si>
  <si>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</si>
  <si>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</si>
  <si>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</si>
  <si>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</si>
  <si>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</si>
  <si>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</si>
  <si>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</si>
  <si>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</si>
  <si>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</si>
  <si>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</si>
  <si>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</si>
  <si>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</si>
  <si>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</si>
  <si>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</si>
  <si>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</si>
  <si>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</si>
  <si>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</si>
  <si>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</si>
  <si>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</si>
  <si>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</si>
  <si>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</si>
  <si>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</si>
  <si>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</si>
  <si>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</si>
  <si>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</si>
  <si>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</si>
  <si>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</si>
  <si>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</si>
  <si>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</si>
  <si>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</si>
  <si>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</si>
  <si>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</si>
  <si>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</si>
  <si>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</si>
  <si>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</si>
  <si>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</si>
  <si>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</si>
  <si>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</si>
  <si>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</si>
  <si>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</si>
  <si>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</si>
  <si>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</si>
  <si>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</si>
  <si>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</si>
  <si>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</si>
  <si>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</si>
  <si>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</si>
  <si>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</si>
  <si>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</si>
  <si>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</si>
  <si>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</si>
  <si>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</si>
  <si>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May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</si>
</sst>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3" fontId="1" fillId="3" borderId="1" xfId="0" applyNumberFormat="1" applyFont="1" applyFill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zoomScale="118" zoomScaleNormal="118" zoomScalePageLayoutView="118" workbookViewId="0">
      <selection activeCell="M35" sqref="M35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27460</v>
      </c>
      <c r="E10" s="89">
        <v>7070</v>
      </c>
      <c r="F10" s="89">
        <v>3592</v>
      </c>
      <c r="G10" s="89">
        <v>104</v>
      </c>
      <c r="H10" s="89">
        <f>+SUM(E10:G10)</f>
        <v>10766</v>
      </c>
      <c r="I10" s="90">
        <f>SUM(D10:G10)</f>
        <v>38226</v>
      </c>
    </row>
    <row r="11" spans="1:12" s="67" customFormat="1" x14ac:dyDescent="0.2">
      <c r="A11" s="29" t="s">
        <v>28</v>
      </c>
      <c r="B11" s="66"/>
      <c r="C11" s="66"/>
      <c r="D11" s="91">
        <v>283670</v>
      </c>
      <c r="E11" s="91">
        <v>36387</v>
      </c>
      <c r="F11" s="91">
        <v>16827</v>
      </c>
      <c r="G11" s="92">
        <v>613</v>
      </c>
      <c r="H11" s="89">
        <f>+SUM(E11:G11)</f>
        <v>53827</v>
      </c>
      <c r="I11" s="90">
        <f>SUM(D11:G11)</f>
        <v>337497</v>
      </c>
    </row>
    <row r="12" spans="1:12" x14ac:dyDescent="0.2">
      <c r="A12" s="29" t="s">
        <v>65</v>
      </c>
      <c r="B12" s="2"/>
      <c r="C12" s="2"/>
      <c r="D12" s="146">
        <v>26697</v>
      </c>
      <c r="E12" s="146">
        <v>8549</v>
      </c>
      <c r="F12" s="146">
        <v>3003</v>
      </c>
      <c r="G12" s="146">
        <v>83</v>
      </c>
      <c r="H12" s="89">
        <f>+SUM(E12:G12)</f>
        <v>11635</v>
      </c>
      <c r="I12" s="90">
        <f>SUM(D12:G12)</f>
        <v>38332</v>
      </c>
    </row>
    <row r="13" spans="1:12" ht="15.75" x14ac:dyDescent="0.25">
      <c r="A13" s="29" t="s">
        <v>29</v>
      </c>
      <c r="B13" s="2"/>
      <c r="C13" s="2"/>
      <c r="D13" s="146">
        <v>107853</v>
      </c>
      <c r="E13" s="146">
        <v>11390</v>
      </c>
      <c r="F13" s="146">
        <v>10036</v>
      </c>
      <c r="G13" s="146">
        <v>503</v>
      </c>
      <c r="H13" s="89">
        <f>+SUM(E13:G13)</f>
        <v>21929</v>
      </c>
      <c r="I13" s="90">
        <f>SUM(D13:G13)</f>
        <v>129782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445680</v>
      </c>
      <c r="E15" s="148">
        <f>SUM(E10:E13)</f>
        <v>63396</v>
      </c>
      <c r="F15" s="148">
        <f>SUM(F10:F13)</f>
        <v>33458</v>
      </c>
      <c r="G15" s="148">
        <f>SUM(G10:G13)</f>
        <v>1303</v>
      </c>
      <c r="H15" s="33">
        <f t="shared" ref="H15" si="0">SUM(H10:H13)</f>
        <v>98157</v>
      </c>
      <c r="I15" s="34">
        <f>SUM(I10:I13)</f>
        <v>543837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229272</v>
      </c>
      <c r="E20" s="89">
        <v>28853</v>
      </c>
      <c r="F20" s="89">
        <v>6548</v>
      </c>
      <c r="G20" s="89">
        <v>112</v>
      </c>
      <c r="H20" s="89">
        <f>+SUM(E20:G20)</f>
        <v>35513</v>
      </c>
      <c r="I20" s="90">
        <f>SUM(D20:G20)</f>
        <v>264785</v>
      </c>
    </row>
    <row r="21" spans="1:9" s="67" customFormat="1" x14ac:dyDescent="0.2">
      <c r="A21" s="29" t="s">
        <v>31</v>
      </c>
      <c r="B21" s="66"/>
      <c r="C21" s="66"/>
      <c r="D21" s="91">
        <v>1141995</v>
      </c>
      <c r="E21" s="91">
        <v>102652</v>
      </c>
      <c r="F21" s="91">
        <v>26556</v>
      </c>
      <c r="G21" s="91">
        <v>637</v>
      </c>
      <c r="H21" s="89">
        <f>+SUM(E21:G21)</f>
        <v>129845</v>
      </c>
      <c r="I21" s="90">
        <f>SUM(D21:G21)</f>
        <v>1271840</v>
      </c>
    </row>
    <row r="22" spans="1:9" x14ac:dyDescent="0.2">
      <c r="A22" s="29" t="s">
        <v>65</v>
      </c>
      <c r="B22" s="2"/>
      <c r="C22" s="2"/>
      <c r="D22" s="146">
        <v>175907</v>
      </c>
      <c r="E22" s="146">
        <v>26911</v>
      </c>
      <c r="F22" s="146">
        <v>5398</v>
      </c>
      <c r="G22" s="146">
        <v>87</v>
      </c>
      <c r="H22" s="89">
        <f>+SUM(E22:G22)</f>
        <v>32396</v>
      </c>
      <c r="I22" s="90">
        <f>SUM(D22:G22)</f>
        <v>208303</v>
      </c>
    </row>
    <row r="23" spans="1:9" x14ac:dyDescent="0.2">
      <c r="A23" s="29" t="s">
        <v>29</v>
      </c>
      <c r="B23" s="2"/>
      <c r="C23" s="2"/>
      <c r="D23" s="146">
        <v>510594</v>
      </c>
      <c r="E23" s="146">
        <v>32248</v>
      </c>
      <c r="F23" s="146">
        <v>17469</v>
      </c>
      <c r="G23" s="146">
        <v>613</v>
      </c>
      <c r="H23" s="89">
        <f>+SUM(E23:G23)</f>
        <v>50330</v>
      </c>
      <c r="I23" s="90">
        <f>SUM(D23:G23)</f>
        <v>560924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2057768</v>
      </c>
      <c r="E25" s="33">
        <f t="shared" si="1"/>
        <v>190664</v>
      </c>
      <c r="F25" s="33">
        <f t="shared" si="1"/>
        <v>55971</v>
      </c>
      <c r="G25" s="33">
        <f t="shared" si="1"/>
        <v>1449</v>
      </c>
      <c r="H25" s="33">
        <f t="shared" si="1"/>
        <v>248084</v>
      </c>
      <c r="I25" s="34">
        <f t="shared" si="1"/>
        <v>2305852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0.11977040371262082</v>
      </c>
      <c r="E30" s="97">
        <f t="shared" si="2"/>
        <v>0.24503517831767926</v>
      </c>
      <c r="F30" s="97">
        <f t="shared" si="2"/>
        <v>0.54856444715943797</v>
      </c>
      <c r="G30" s="97">
        <f t="shared" si="2"/>
        <v>0.9285714285714286</v>
      </c>
      <c r="H30" s="97">
        <f t="shared" ref="H30" si="3">H10/H20</f>
        <v>0.30315659054430771</v>
      </c>
      <c r="I30" s="98">
        <f>I10/I20</f>
        <v>0.1443661838850388</v>
      </c>
    </row>
    <row r="31" spans="1:9" x14ac:dyDescent="0.2">
      <c r="A31" s="29" t="s">
        <v>31</v>
      </c>
      <c r="B31" s="2"/>
      <c r="C31" s="3"/>
      <c r="D31" s="97">
        <f t="shared" si="2"/>
        <v>0.24839863572082191</v>
      </c>
      <c r="E31" s="97">
        <f t="shared" si="2"/>
        <v>0.35446946966449755</v>
      </c>
      <c r="F31" s="97">
        <f t="shared" si="2"/>
        <v>0.63364211477632171</v>
      </c>
      <c r="G31" s="97">
        <f t="shared" si="2"/>
        <v>0.96232339089481944</v>
      </c>
      <c r="H31" s="97">
        <f t="shared" ref="D31:I33" si="4">H11/H21</f>
        <v>0.41454811506026418</v>
      </c>
      <c r="I31" s="98">
        <f t="shared" si="4"/>
        <v>0.26536120895710152</v>
      </c>
    </row>
    <row r="32" spans="1:9" x14ac:dyDescent="0.2">
      <c r="A32" s="29" t="s">
        <v>65</v>
      </c>
      <c r="B32" s="2"/>
      <c r="C32" s="3"/>
      <c r="D32" s="97">
        <f>D12/D22</f>
        <v>0.15176769542997151</v>
      </c>
      <c r="E32" s="97">
        <f t="shared" si="4"/>
        <v>0.31767678644420499</v>
      </c>
      <c r="F32" s="97">
        <f t="shared" si="4"/>
        <v>0.5563171545016673</v>
      </c>
      <c r="G32" s="97">
        <f t="shared" si="4"/>
        <v>0.95402298850574707</v>
      </c>
      <c r="H32" s="97">
        <f t="shared" si="4"/>
        <v>0.35914927768860355</v>
      </c>
      <c r="I32" s="98">
        <f t="shared" si="4"/>
        <v>0.18402039336927456</v>
      </c>
    </row>
    <row r="33" spans="1:9" x14ac:dyDescent="0.2">
      <c r="A33" s="29" t="s">
        <v>29</v>
      </c>
      <c r="B33" s="2"/>
      <c r="C33" s="3"/>
      <c r="D33" s="97">
        <f t="shared" si="4"/>
        <v>0.21123044924147169</v>
      </c>
      <c r="E33" s="97">
        <f t="shared" si="4"/>
        <v>0.35320019846192013</v>
      </c>
      <c r="F33" s="97">
        <f t="shared" si="4"/>
        <v>0.57450340603354511</v>
      </c>
      <c r="G33" s="97">
        <f t="shared" si="4"/>
        <v>0.82055464926590538</v>
      </c>
      <c r="H33" s="97">
        <f t="shared" si="4"/>
        <v>0.43570435128154184</v>
      </c>
      <c r="I33" s="98">
        <f t="shared" si="4"/>
        <v>0.23137180794546142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0.21658418247343725</v>
      </c>
      <c r="E35" s="63">
        <f t="shared" si="5"/>
        <v>0.33250115386229179</v>
      </c>
      <c r="F35" s="63">
        <f t="shared" si="5"/>
        <v>0.59777384717085635</v>
      </c>
      <c r="G35" s="63">
        <f t="shared" si="5"/>
        <v>0.89924085576259494</v>
      </c>
      <c r="H35" s="63">
        <f t="shared" si="5"/>
        <v>0.39566034085229196</v>
      </c>
      <c r="I35" s="64">
        <f t="shared" si="5"/>
        <v>0.23585078313785968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78</v>
      </c>
      <c r="E40" s="89">
        <v>21.4</v>
      </c>
      <c r="F40" s="89">
        <v>243.1</v>
      </c>
      <c r="G40" s="89">
        <v>242.2</v>
      </c>
      <c r="H40" s="89">
        <f>+SUM(E40:G40)</f>
        <v>506.7</v>
      </c>
      <c r="I40" s="90">
        <f>SUM(D40:G40)</f>
        <v>584.70000000000005</v>
      </c>
    </row>
    <row r="41" spans="1:9" s="67" customFormat="1" x14ac:dyDescent="0.2">
      <c r="A41" s="37" t="s">
        <v>31</v>
      </c>
      <c r="B41" s="68"/>
      <c r="C41" s="68"/>
      <c r="D41" s="91">
        <v>1025.1099999999999</v>
      </c>
      <c r="E41" s="91">
        <v>120.67</v>
      </c>
      <c r="F41" s="91">
        <v>1313.64</v>
      </c>
      <c r="G41" s="101">
        <v>1240.3599999999999</v>
      </c>
      <c r="H41" s="89">
        <f>+SUM(E41:G41)</f>
        <v>2674.67</v>
      </c>
      <c r="I41" s="90">
        <f>SUM(D41:G41)</f>
        <v>3699.7799999999997</v>
      </c>
    </row>
    <row r="42" spans="1:9" x14ac:dyDescent="0.2">
      <c r="A42" s="37" t="s">
        <v>65</v>
      </c>
      <c r="B42" s="6"/>
      <c r="C42" s="6"/>
      <c r="D42" s="146">
        <v>95.1</v>
      </c>
      <c r="E42" s="146">
        <v>32.799999999999997</v>
      </c>
      <c r="F42" s="146">
        <v>166.8</v>
      </c>
      <c r="G42" s="146">
        <v>133.6</v>
      </c>
      <c r="H42" s="103">
        <f>+SUM(E42:G42)</f>
        <v>333.20000000000005</v>
      </c>
      <c r="I42" s="90">
        <f>SUM(D42:G42)</f>
        <v>428.29999999999995</v>
      </c>
    </row>
    <row r="43" spans="1:9" x14ac:dyDescent="0.2">
      <c r="A43" s="37" t="s">
        <v>29</v>
      </c>
      <c r="B43" s="6"/>
      <c r="C43" s="6"/>
      <c r="D43" s="89">
        <v>363</v>
      </c>
      <c r="E43" s="89">
        <v>42.3</v>
      </c>
      <c r="F43" s="89">
        <v>729.4</v>
      </c>
      <c r="G43" s="89">
        <v>718.6</v>
      </c>
      <c r="H43" s="89">
        <f>+SUM(E43:G43)</f>
        <v>1490.3</v>
      </c>
      <c r="I43" s="90">
        <f>SUM(D43:G43)</f>
        <v>1853.3000000000002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1561.2099999999998</v>
      </c>
      <c r="E45" s="33">
        <f t="shared" si="6"/>
        <v>217.17000000000002</v>
      </c>
      <c r="F45" s="33">
        <f t="shared" si="6"/>
        <v>2452.94</v>
      </c>
      <c r="G45" s="33">
        <f t="shared" si="6"/>
        <v>2334.7599999999998</v>
      </c>
      <c r="H45" s="33">
        <f t="shared" si="6"/>
        <v>5004.87</v>
      </c>
      <c r="I45" s="34">
        <f t="shared" si="6"/>
        <v>6566.08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639.9</v>
      </c>
      <c r="E50" s="89">
        <v>77.5</v>
      </c>
      <c r="F50" s="89">
        <v>347.2</v>
      </c>
      <c r="G50" s="155">
        <v>255.9</v>
      </c>
      <c r="H50" s="89">
        <f>+SUM(E50:G50)</f>
        <v>680.6</v>
      </c>
      <c r="I50" s="104">
        <f>SUM(D50:G50)</f>
        <v>1320.5</v>
      </c>
    </row>
    <row r="51" spans="1:9" s="67" customFormat="1" x14ac:dyDescent="0.2">
      <c r="A51" s="37" t="s">
        <v>31</v>
      </c>
      <c r="B51" s="68"/>
      <c r="C51" s="68"/>
      <c r="D51" s="91">
        <v>3932.17</v>
      </c>
      <c r="E51" s="91">
        <v>344.07</v>
      </c>
      <c r="F51" s="91">
        <v>1760.46</v>
      </c>
      <c r="G51" s="91">
        <v>1279.79</v>
      </c>
      <c r="H51" s="89">
        <f>+SUM(E51:G51)</f>
        <v>3384.32</v>
      </c>
      <c r="I51" s="104">
        <f>SUM(D51:G51)</f>
        <v>7316.49</v>
      </c>
    </row>
    <row r="52" spans="1:9" x14ac:dyDescent="0.2">
      <c r="A52" s="37" t="s">
        <v>65</v>
      </c>
      <c r="B52" s="6"/>
      <c r="C52" s="6"/>
      <c r="D52" s="146">
        <v>535.70000000000005</v>
      </c>
      <c r="E52" s="146">
        <v>76.5</v>
      </c>
      <c r="F52" s="146">
        <v>231</v>
      </c>
      <c r="G52" s="146">
        <v>136.69999999999999</v>
      </c>
      <c r="H52" s="103">
        <f>+SUM(E52:G52)</f>
        <v>444.2</v>
      </c>
      <c r="I52" s="104">
        <f>SUM(D52:G52)</f>
        <v>979.90000000000009</v>
      </c>
    </row>
    <row r="53" spans="1:9" x14ac:dyDescent="0.2">
      <c r="A53" s="37" t="s">
        <v>29</v>
      </c>
      <c r="B53" s="6"/>
      <c r="C53" s="6"/>
      <c r="D53" s="89">
        <v>1613.9</v>
      </c>
      <c r="E53" s="89">
        <v>93.3</v>
      </c>
      <c r="F53" s="89">
        <v>957.6</v>
      </c>
      <c r="G53" s="89">
        <v>801</v>
      </c>
      <c r="H53" s="89">
        <f>+SUM(E53:G53)</f>
        <v>1851.9</v>
      </c>
      <c r="I53" s="104">
        <f>SUM(D53:G53)</f>
        <v>3465.8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6721.67</v>
      </c>
      <c r="E55" s="33">
        <f t="shared" si="7"/>
        <v>591.37</v>
      </c>
      <c r="F55" s="33">
        <f t="shared" si="7"/>
        <v>3296.2599999999998</v>
      </c>
      <c r="G55" s="33">
        <f t="shared" si="7"/>
        <v>2473.3900000000003</v>
      </c>
      <c r="H55" s="33">
        <f t="shared" si="7"/>
        <v>6361.02</v>
      </c>
      <c r="I55" s="34">
        <f t="shared" si="7"/>
        <v>13082.689999999999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0.12189404594467886</v>
      </c>
      <c r="E60" s="97">
        <f t="shared" ref="E60:I60" si="8">E40/E50</f>
        <v>0.27612903225806451</v>
      </c>
      <c r="F60" s="97">
        <f t="shared" si="8"/>
        <v>0.70017281105990781</v>
      </c>
      <c r="G60" s="97">
        <f t="shared" si="8"/>
        <v>0.94646346228995692</v>
      </c>
      <c r="H60" s="97">
        <f t="shared" si="8"/>
        <v>0.74449015574493094</v>
      </c>
      <c r="I60" s="98">
        <f t="shared" si="8"/>
        <v>0.44278682317304052</v>
      </c>
    </row>
    <row r="61" spans="1:9" x14ac:dyDescent="0.2">
      <c r="A61" s="37" t="s">
        <v>31</v>
      </c>
      <c r="B61" s="2"/>
      <c r="C61" s="3"/>
      <c r="D61" s="97">
        <f>D41/D51</f>
        <v>0.26069829127428362</v>
      </c>
      <c r="E61" s="97">
        <f>E41/E51</f>
        <v>0.35071351759816316</v>
      </c>
      <c r="F61" s="97">
        <f>F41/F51</f>
        <v>0.7461913363552708</v>
      </c>
      <c r="G61" s="97">
        <f>G41/G51</f>
        <v>0.96919025777666645</v>
      </c>
      <c r="H61" s="97">
        <f>H41/H51</f>
        <v>0.79031238180786689</v>
      </c>
      <c r="I61" s="98">
        <f t="shared" ref="H61:I63" si="9">I41/I51</f>
        <v>0.50567690244912522</v>
      </c>
    </row>
    <row r="62" spans="1:9" x14ac:dyDescent="0.2">
      <c r="A62" s="37" t="s">
        <v>65</v>
      </c>
      <c r="B62" s="2"/>
      <c r="C62" s="3"/>
      <c r="D62" s="97">
        <f>D42/D52</f>
        <v>0.17752473399290644</v>
      </c>
      <c r="E62" s="97">
        <f t="shared" ref="D62:G63" si="10">E42/E52</f>
        <v>0.4287581699346405</v>
      </c>
      <c r="F62" s="97">
        <f t="shared" si="10"/>
        <v>0.7220779220779221</v>
      </c>
      <c r="G62" s="97">
        <f>G42/G52</f>
        <v>0.97732260424286765</v>
      </c>
      <c r="H62" s="97">
        <f>H42/H52</f>
        <v>0.75011256190905007</v>
      </c>
      <c r="I62" s="98">
        <f t="shared" si="9"/>
        <v>0.43708541687927333</v>
      </c>
    </row>
    <row r="63" spans="1:9" x14ac:dyDescent="0.2">
      <c r="A63" s="37" t="s">
        <v>29</v>
      </c>
      <c r="B63" s="2"/>
      <c r="C63" s="3"/>
      <c r="D63" s="97">
        <f t="shared" si="10"/>
        <v>0.22492099882272754</v>
      </c>
      <c r="E63" s="97">
        <f t="shared" si="10"/>
        <v>0.45337620578778132</v>
      </c>
      <c r="F63" s="97">
        <f t="shared" si="10"/>
        <v>0.76169590643274854</v>
      </c>
      <c r="G63" s="97">
        <f t="shared" si="10"/>
        <v>0.89712858926342076</v>
      </c>
      <c r="H63" s="97">
        <f t="shared" si="9"/>
        <v>0.8047410767320049</v>
      </c>
      <c r="I63" s="98">
        <f t="shared" si="9"/>
        <v>0.5347394540942928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0.23226519600039869</v>
      </c>
      <c r="E65" s="63">
        <f t="shared" si="11"/>
        <v>0.36723202056242288</v>
      </c>
      <c r="F65" s="63">
        <f t="shared" si="11"/>
        <v>0.74415853118382658</v>
      </c>
      <c r="G65" s="63">
        <f t="shared" si="11"/>
        <v>0.94395141890280121</v>
      </c>
      <c r="H65" s="63">
        <f t="shared" si="11"/>
        <v>0.78680305988662191</v>
      </c>
      <c r="I65" s="64">
        <f t="shared" si="11"/>
        <v>0.50189066621619871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28</v>
      </c>
      <c r="E70" s="106">
        <v>31</v>
      </c>
      <c r="F70" s="106">
        <v>31</v>
      </c>
      <c r="G70" s="106">
        <v>17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60</v>
      </c>
      <c r="E71" s="92">
        <v>62</v>
      </c>
      <c r="F71" s="92">
        <v>55</v>
      </c>
      <c r="G71" s="92">
        <v>22</v>
      </c>
      <c r="H71" s="107"/>
      <c r="I71" s="108"/>
    </row>
    <row r="72" spans="1:9" x14ac:dyDescent="0.2">
      <c r="A72" s="37" t="s">
        <v>65</v>
      </c>
      <c r="B72" s="2"/>
      <c r="C72" s="2"/>
      <c r="D72" s="109">
        <v>40</v>
      </c>
      <c r="E72" s="109">
        <v>46</v>
      </c>
      <c r="F72" s="109">
        <v>40</v>
      </c>
      <c r="G72" s="109">
        <v>16</v>
      </c>
      <c r="H72" s="107"/>
      <c r="I72" s="108"/>
    </row>
    <row r="73" spans="1:9" x14ac:dyDescent="0.2">
      <c r="A73" s="37" t="s">
        <v>29</v>
      </c>
      <c r="B73" s="2"/>
      <c r="C73" s="2"/>
      <c r="D73" s="109">
        <v>50</v>
      </c>
      <c r="E73" s="109">
        <v>49</v>
      </c>
      <c r="F73" s="109">
        <v>49</v>
      </c>
      <c r="G73" s="109">
        <v>26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470</v>
      </c>
      <c r="E84" s="70">
        <v>24</v>
      </c>
      <c r="F84" s="70">
        <v>12</v>
      </c>
      <c r="G84" s="70">
        <v>2</v>
      </c>
      <c r="H84" s="69">
        <f t="shared" ref="H84:H89" si="12">SUM(E84:G84)</f>
        <v>38</v>
      </c>
      <c r="I84" s="71">
        <f t="shared" ref="I84:I91" si="13">SUM(D84:G84)</f>
        <v>508</v>
      </c>
    </row>
    <row r="85" spans="1:9" x14ac:dyDescent="0.2">
      <c r="A85" s="29" t="s">
        <v>15</v>
      </c>
      <c r="B85" s="2"/>
      <c r="C85" s="2"/>
      <c r="D85" s="69">
        <v>325</v>
      </c>
      <c r="E85" s="70">
        <v>38</v>
      </c>
      <c r="F85" s="70">
        <v>19</v>
      </c>
      <c r="G85" s="70">
        <v>3</v>
      </c>
      <c r="H85" s="69">
        <f t="shared" si="12"/>
        <v>60</v>
      </c>
      <c r="I85" s="71">
        <f t="shared" si="13"/>
        <v>385</v>
      </c>
    </row>
    <row r="86" spans="1:9" s="67" customFormat="1" x14ac:dyDescent="0.2">
      <c r="A86" s="29" t="s">
        <v>40</v>
      </c>
      <c r="B86" s="66"/>
      <c r="C86" s="66"/>
      <c r="D86" s="72">
        <v>9475</v>
      </c>
      <c r="E86" s="73">
        <v>580</v>
      </c>
      <c r="F86" s="72">
        <v>398</v>
      </c>
      <c r="G86" s="74">
        <v>21</v>
      </c>
      <c r="H86" s="69">
        <f>SUM(E86:G86)</f>
        <v>999</v>
      </c>
      <c r="I86" s="71">
        <f t="shared" si="13"/>
        <v>10474</v>
      </c>
    </row>
    <row r="87" spans="1:9" s="67" customFormat="1" x14ac:dyDescent="0.2">
      <c r="A87" s="29" t="s">
        <v>41</v>
      </c>
      <c r="B87" s="66"/>
      <c r="C87" s="66"/>
      <c r="D87" s="72">
        <v>6436</v>
      </c>
      <c r="E87" s="73">
        <v>770</v>
      </c>
      <c r="F87" s="72">
        <v>397</v>
      </c>
      <c r="G87" s="74">
        <v>15</v>
      </c>
      <c r="H87" s="69">
        <f t="shared" si="12"/>
        <v>1182</v>
      </c>
      <c r="I87" s="71">
        <f t="shared" si="13"/>
        <v>7618</v>
      </c>
    </row>
    <row r="88" spans="1:9" x14ac:dyDescent="0.2">
      <c r="A88" s="29" t="s">
        <v>66</v>
      </c>
      <c r="B88" s="2"/>
      <c r="C88" s="2"/>
      <c r="D88" s="144">
        <v>435</v>
      </c>
      <c r="E88" s="145">
        <v>20</v>
      </c>
      <c r="F88" s="145">
        <v>20</v>
      </c>
      <c r="G88" s="145">
        <v>0</v>
      </c>
      <c r="H88" s="69">
        <f t="shared" si="12"/>
        <v>40</v>
      </c>
      <c r="I88" s="71">
        <f t="shared" si="13"/>
        <v>475</v>
      </c>
    </row>
    <row r="89" spans="1:9" x14ac:dyDescent="0.2">
      <c r="A89" s="29" t="s">
        <v>67</v>
      </c>
      <c r="B89" s="2"/>
      <c r="C89" s="2"/>
      <c r="D89" s="144">
        <v>773</v>
      </c>
      <c r="E89" s="145">
        <v>204</v>
      </c>
      <c r="F89" s="145">
        <v>79</v>
      </c>
      <c r="G89" s="145">
        <v>1</v>
      </c>
      <c r="H89" s="69">
        <f t="shared" si="12"/>
        <v>284</v>
      </c>
      <c r="I89" s="71">
        <f t="shared" si="13"/>
        <v>1057</v>
      </c>
    </row>
    <row r="90" spans="1:9" x14ac:dyDescent="0.2">
      <c r="A90" s="29" t="s">
        <v>42</v>
      </c>
      <c r="B90" s="2"/>
      <c r="C90" s="2"/>
      <c r="D90" s="69">
        <v>1460</v>
      </c>
      <c r="E90" s="69">
        <v>78</v>
      </c>
      <c r="F90" s="69">
        <v>51</v>
      </c>
      <c r="G90" s="69">
        <v>1</v>
      </c>
      <c r="H90" s="69">
        <f>SUM(E90:G90)</f>
        <v>130</v>
      </c>
      <c r="I90" s="71">
        <f t="shared" si="13"/>
        <v>1590</v>
      </c>
    </row>
    <row r="91" spans="1:9" x14ac:dyDescent="0.2">
      <c r="A91" s="29" t="s">
        <v>43</v>
      </c>
      <c r="B91" s="2"/>
      <c r="C91" s="2"/>
      <c r="D91" s="69">
        <v>3720</v>
      </c>
      <c r="E91" s="69">
        <v>321</v>
      </c>
      <c r="F91" s="69">
        <v>186</v>
      </c>
      <c r="G91" s="69">
        <v>6</v>
      </c>
      <c r="H91" s="76">
        <f>SUM(E91:G91)</f>
        <v>513</v>
      </c>
      <c r="I91" s="71">
        <f t="shared" si="13"/>
        <v>4233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11840</v>
      </c>
      <c r="E93" s="21">
        <f t="shared" si="14"/>
        <v>702</v>
      </c>
      <c r="F93" s="21">
        <f t="shared" si="14"/>
        <v>481</v>
      </c>
      <c r="G93" s="61">
        <f t="shared" si="14"/>
        <v>24</v>
      </c>
      <c r="H93" s="21">
        <f>+SUM(E93:G93)</f>
        <v>1207</v>
      </c>
      <c r="I93" s="62">
        <f>+SUM(D93:G93)</f>
        <v>13047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11254</v>
      </c>
      <c r="E94" s="53">
        <f t="shared" si="14"/>
        <v>1333</v>
      </c>
      <c r="F94" s="53">
        <f t="shared" si="14"/>
        <v>681</v>
      </c>
      <c r="G94" s="59">
        <f t="shared" si="14"/>
        <v>25</v>
      </c>
      <c r="H94" s="53">
        <f>+SUM(E94:G94)</f>
        <v>2039</v>
      </c>
      <c r="I94" s="60">
        <f>+SUM(D94:G94)</f>
        <v>13293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6" t="s">
        <v>48</v>
      </c>
      <c r="B99" s="157"/>
      <c r="C99" s="157"/>
      <c r="D99" s="157"/>
      <c r="E99" s="157"/>
      <c r="F99" s="157"/>
      <c r="G99" s="157"/>
      <c r="H99" s="157"/>
      <c r="I99" s="158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16743</v>
      </c>
      <c r="H102" s="124">
        <v>12223</v>
      </c>
      <c r="I102" s="95">
        <f>SUM(G102:H102)</f>
        <v>28966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58351</v>
      </c>
      <c r="H103" s="124">
        <v>53610</v>
      </c>
      <c r="I103" s="95">
        <f>SUM(G103:H103)</f>
        <v>111961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0.28693595653887682</v>
      </c>
      <c r="H104" s="126">
        <f>H102/H103</f>
        <v>0.22799850774109309</v>
      </c>
      <c r="I104" s="127">
        <f>I102/I103</f>
        <v>0.25871508828967232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78.349999999999994</v>
      </c>
      <c r="H106" s="128">
        <v>62.24</v>
      </c>
      <c r="I106" s="129">
        <f>SUM(G106:H106)</f>
        <v>140.59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266.39</v>
      </c>
      <c r="H107" s="128">
        <v>271.71600000000001</v>
      </c>
      <c r="I107" s="129">
        <f>SUM(G107:H107)</f>
        <v>538.10599999999999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0.29411764705882354</v>
      </c>
      <c r="H108" s="133">
        <f>H106/H107</f>
        <v>0.22906269781683816</v>
      </c>
      <c r="I108" s="134">
        <f>I106/I107</f>
        <v>0.26126822596291438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9" t="s">
        <v>54</v>
      </c>
      <c r="B112" s="160"/>
      <c r="C112" s="160"/>
      <c r="D112" s="160"/>
      <c r="E112" s="160"/>
      <c r="F112" s="160"/>
      <c r="G112" s="160"/>
      <c r="H112" s="160"/>
      <c r="I112" s="161"/>
    </row>
    <row r="113" spans="1:9" x14ac:dyDescent="0.2">
      <c r="A113" s="159" t="s">
        <v>55</v>
      </c>
      <c r="B113" s="160"/>
      <c r="C113" s="160"/>
      <c r="D113" s="160"/>
      <c r="E113" s="160"/>
      <c r="F113" s="160"/>
      <c r="G113" s="160"/>
      <c r="H113" s="160"/>
      <c r="I113" s="161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8</v>
      </c>
      <c r="F118" s="139">
        <v>24</v>
      </c>
      <c r="G118" s="139">
        <v>4</v>
      </c>
      <c r="H118" s="139">
        <v>110</v>
      </c>
      <c r="I118" s="137">
        <f>SUM(E118:H118)</f>
        <v>146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13.7</v>
      </c>
      <c r="F119" s="141">
        <v>39</v>
      </c>
      <c r="G119" s="141">
        <v>3.1</v>
      </c>
      <c r="H119" s="142">
        <v>82.4</v>
      </c>
      <c r="I119" s="143">
        <f>SUM(E119:H119)</f>
        <v>138.20000000000002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2016-06-30T21:07:45Z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