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filterPrivacy="1" autoCompressPictures="0" defaultThemeVersion="124226"/>
  <xr:revisionPtr revIDLastSave="0" documentId="13_ncr:1_{A693DA4C-01D7-4D94-B65D-A0D2ECD0E123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8" i="1" l="1"/>
  <c r="J117" i="1"/>
  <c r="G109" i="1"/>
  <c r="H85" i="1"/>
  <c r="H86" i="1"/>
  <c r="H87" i="1"/>
  <c r="H88" i="1"/>
  <c r="H89" i="1"/>
  <c r="H90" i="1"/>
  <c r="H91" i="1"/>
  <c r="H92" i="1"/>
  <c r="H93" i="1"/>
  <c r="H84" i="1"/>
  <c r="H71" i="1"/>
  <c r="H72" i="1"/>
  <c r="H73" i="1"/>
  <c r="H74" i="1"/>
  <c r="H70" i="1"/>
  <c r="H51" i="1"/>
  <c r="H52" i="1"/>
  <c r="H53" i="1"/>
  <c r="H54" i="1"/>
  <c r="H50" i="1"/>
  <c r="H41" i="1"/>
  <c r="H42" i="1"/>
  <c r="H43" i="1"/>
  <c r="H44" i="1"/>
  <c r="H40" i="1"/>
  <c r="H21" i="1"/>
  <c r="H22" i="1"/>
  <c r="H23" i="1"/>
  <c r="H24" i="1"/>
  <c r="H20" i="1"/>
  <c r="H11" i="1"/>
  <c r="H12" i="1"/>
  <c r="H13" i="1"/>
  <c r="H14" i="1"/>
  <c r="H10" i="1"/>
  <c r="D15" i="1" l="1"/>
  <c r="E15" i="1"/>
  <c r="F15" i="1"/>
  <c r="G15" i="1"/>
  <c r="E75" i="1"/>
  <c r="F75" i="1"/>
  <c r="G75" i="1"/>
  <c r="D75" i="1"/>
  <c r="I71" i="1"/>
  <c r="I72" i="1"/>
  <c r="I73" i="1"/>
  <c r="I74" i="1"/>
  <c r="I70" i="1"/>
  <c r="I75" i="1" l="1"/>
  <c r="H75" i="1"/>
  <c r="D30" i="1" l="1"/>
  <c r="E95" i="1" l="1"/>
  <c r="F95" i="1"/>
  <c r="G95" i="1"/>
  <c r="D95" i="1"/>
  <c r="E94" i="1"/>
  <c r="F94" i="1"/>
  <c r="G94" i="1"/>
  <c r="D94" i="1"/>
  <c r="I92" i="1"/>
  <c r="I93" i="1"/>
  <c r="H105" i="1"/>
  <c r="G105" i="1" l="1"/>
  <c r="I85" i="1" l="1"/>
  <c r="I86" i="1"/>
  <c r="I87" i="1"/>
  <c r="I88" i="1"/>
  <c r="I89" i="1"/>
  <c r="I90" i="1"/>
  <c r="I91" i="1"/>
  <c r="I84" i="1"/>
  <c r="H95" i="1" l="1"/>
  <c r="H94" i="1"/>
  <c r="I94" i="1" s="1"/>
  <c r="I10" i="1"/>
  <c r="I11" i="1"/>
  <c r="F32" i="1" l="1"/>
  <c r="J119" i="1" l="1"/>
  <c r="J120" i="1"/>
  <c r="G64" i="1"/>
  <c r="F64" i="1"/>
  <c r="E64" i="1"/>
  <c r="D64" i="1"/>
  <c r="D55" i="1"/>
  <c r="E55" i="1"/>
  <c r="F55" i="1"/>
  <c r="G55" i="1"/>
  <c r="I54" i="1"/>
  <c r="D45" i="1"/>
  <c r="E45" i="1"/>
  <c r="F45" i="1"/>
  <c r="G45" i="1"/>
  <c r="I44" i="1"/>
  <c r="G34" i="1"/>
  <c r="F34" i="1"/>
  <c r="E34" i="1"/>
  <c r="D34" i="1"/>
  <c r="D25" i="1"/>
  <c r="E25" i="1"/>
  <c r="F25" i="1"/>
  <c r="G25" i="1"/>
  <c r="I24" i="1"/>
  <c r="I14" i="1"/>
  <c r="H34" i="1" l="1"/>
  <c r="H64" i="1"/>
  <c r="I34" i="1"/>
  <c r="I64" i="1"/>
  <c r="H45" i="1" l="1"/>
  <c r="H25" i="1"/>
  <c r="H55" i="1"/>
  <c r="H15" i="1"/>
  <c r="D32" i="1"/>
  <c r="G62" i="1"/>
  <c r="D62" i="1"/>
  <c r="I21" i="1"/>
  <c r="D60" i="1"/>
  <c r="I108" i="1"/>
  <c r="I107" i="1"/>
  <c r="I104" i="1"/>
  <c r="I103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3" i="1"/>
  <c r="E31" i="1"/>
  <c r="E32" i="1"/>
  <c r="E33" i="1"/>
  <c r="D31" i="1"/>
  <c r="D33" i="1"/>
  <c r="E60" i="1"/>
  <c r="F60" i="1"/>
  <c r="G60" i="1"/>
  <c r="E30" i="1"/>
  <c r="F30" i="1"/>
  <c r="G30" i="1"/>
  <c r="H109" i="1"/>
  <c r="I43" i="1"/>
  <c r="I53" i="1"/>
  <c r="I40" i="1"/>
  <c r="I50" i="1"/>
  <c r="I41" i="1"/>
  <c r="I42" i="1"/>
  <c r="I51" i="1"/>
  <c r="I52" i="1"/>
  <c r="I45" i="1" l="1"/>
  <c r="I55" i="1"/>
  <c r="I25" i="1"/>
  <c r="I15" i="1"/>
  <c r="H33" i="1"/>
  <c r="G35" i="1"/>
  <c r="I31" i="1"/>
  <c r="I109" i="1"/>
  <c r="D65" i="1"/>
  <c r="H32" i="1"/>
  <c r="I32" i="1"/>
  <c r="H61" i="1"/>
  <c r="I61" i="1"/>
  <c r="H31" i="1"/>
  <c r="I105" i="1"/>
  <c r="I63" i="1"/>
  <c r="F35" i="1"/>
  <c r="E35" i="1"/>
  <c r="I33" i="1"/>
  <c r="I62" i="1"/>
  <c r="H62" i="1"/>
  <c r="D35" i="1"/>
  <c r="G65" i="1"/>
  <c r="H63" i="1"/>
  <c r="I95" i="1"/>
  <c r="F65" i="1"/>
  <c r="E65" i="1"/>
  <c r="I60" i="1"/>
  <c r="H30" i="1"/>
  <c r="I30" i="1"/>
  <c r="H60" i="1"/>
  <c r="I35" i="1" l="1"/>
  <c r="I65" i="1"/>
  <c r="H35" i="1"/>
  <c r="H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4" authorId="0" shapeId="0" xr:uid="{00000000-0006-0000-0000-000001000000}">
      <text>
        <r>
          <rPr>
            <sz val="9"/>
            <color rgb="FF000000"/>
            <rFont val="Tahoma"/>
            <family val="2"/>
          </rPr>
          <t xml:space="preserve">SMECO uses different criteria for C&amp;I. Small is less than 25kW. Mid is demand of 25-1000kW. Large is greater than 1000kW
</t>
        </r>
      </text>
    </comment>
  </commentList>
</comments>
</file>

<file path=xl/sharedStrings.xml><?xml version="1.0" encoding="utf-8"?>
<sst xmlns="http://schemas.openxmlformats.org/spreadsheetml/2006/main" count="173" uniqueCount="84">
  <si>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</si>
  <si>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</si>
  <si>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</si>
  <si>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</si>
  <si>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</si>
  <si>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</si>
  <si>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</si>
  <si>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</si>
  <si>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</si>
  <si>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</si>
  <si>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</si>
  <si>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</si>
  <si>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</si>
  <si>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</si>
  <si>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</si>
  <si>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</si>
  <si>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</si>
  <si>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</si>
  <si>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</si>
  <si>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</si>
  <si>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</si>
  <si>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</si>
  <si>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</si>
  <si>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</si>
  <si>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</si>
  <si>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</si>
  <si>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</si>
  <si>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</si>
  <si>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</si>
  <si>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</si>
  <si>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</si>
  <si>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</si>
  <si>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</si>
  <si>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</si>
  <si>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</si>
  <si>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</si>
  <si>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</si>
  <si>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</si>
  <si>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</si>
  <si>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</si>
  <si>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</si>
  <si>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</si>
  <si>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</si>
  <si>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</si>
  <si>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</si>
  <si>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</si>
  <si>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</si>
  <si>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</si>
  <si>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</si>
  <si>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</si>
  <si>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</si>
  <si>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</si>
  <si>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</si>
  <si>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</si>
  <si>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</si>
  <si>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</si>
  <si>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</si>
  <si>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</si>
  <si>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</si>
  <si>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</si>
  <si>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</si>
  <si>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</si>
  <si>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</si>
  <si>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</si>
  <si>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</si>
  <si>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</si>
  <si>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</si>
  <si>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</si>
  <si>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</si>
  <si>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</si>
  <si>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</si>
  <si>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</si>
  <si>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</si>
  <si>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</si>
  <si>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>Southern Maryland Electric Co-Op</t>
  </si>
  <si>
    <t>SMECO Switches from Supplier</t>
  </si>
  <si>
    <t>SMECO Switches to Supplier</t>
  </si>
  <si>
    <t>SMECO</t>
  </si>
  <si>
    <r>
      <rPr>
        <b/>
        <i/>
        <sz val="10"/>
        <color rgb="FFFF0000"/>
        <rFont val="Arial"/>
        <family val="2"/>
      </rPr>
      <t>814e Enrollment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from the utility SOS </t>
    </r>
    <r>
      <rPr>
        <b/>
        <i/>
        <sz val="10"/>
        <color rgb="FFFF0000"/>
        <rFont val="Arial"/>
        <family val="2"/>
      </rPr>
      <t>to a supplier</t>
    </r>
  </si>
  <si>
    <r>
      <rPr>
        <b/>
        <i/>
        <sz val="10"/>
        <color rgb="FFFF0000"/>
        <rFont val="Arial"/>
        <family val="2"/>
      </rPr>
      <t>814d Drop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</t>
    </r>
    <r>
      <rPr>
        <b/>
        <i/>
        <sz val="10"/>
        <color rgb="FFFF0000"/>
        <rFont val="Arial"/>
        <family val="2"/>
      </rPr>
      <t>from supplier</t>
    </r>
    <r>
      <rPr>
        <b/>
        <sz val="10"/>
        <rFont val="Arial"/>
        <family val="2"/>
      </rPr>
      <t xml:space="preserve"> to utility SOS</t>
    </r>
  </si>
  <si>
    <t xml:space="preserve">   if they do not switch to a supplier. </t>
  </si>
  <si>
    <t xml:space="preserve">   SMECO refers to these customers as those with demandsgreater than the level for small C&amp;I service but less than 1000 kW.</t>
  </si>
  <si>
    <t xml:space="preserve">   SMECO refers to these customers as those with demands greater than 1000 kW.</t>
  </si>
  <si>
    <t>Month Ending March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</si>
</sst>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9"/>
      <color rgb="FF000000"/>
      <name val="Tahoma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41">
    <xf numFmtId="0" fontId="0" fillId="0" borderId="0" xfId="0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3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/>
    <xf numFmtId="0" fontId="5" fillId="0" borderId="3" xfId="0" applyFont="1" applyBorder="1"/>
    <xf numFmtId="0" fontId="5" fillId="0" borderId="4" xfId="0" applyFont="1" applyBorder="1"/>
    <xf numFmtId="0" fontId="5" fillId="0" borderId="1" xfId="0" applyFont="1" applyBorder="1"/>
    <xf numFmtId="0" fontId="6" fillId="0" borderId="3" xfId="0" applyFont="1" applyBorder="1"/>
    <xf numFmtId="0" fontId="6" fillId="0" borderId="4" xfId="0" applyFont="1" applyBorder="1"/>
    <xf numFmtId="165" fontId="5" fillId="0" borderId="3" xfId="0" applyNumberFormat="1" applyFont="1" applyBorder="1"/>
    <xf numFmtId="165" fontId="5" fillId="0" borderId="4" xfId="0" applyNumberFormat="1" applyFont="1" applyBorder="1"/>
    <xf numFmtId="3" fontId="6" fillId="0" borderId="1" xfId="0" applyNumberFormat="1" applyFont="1" applyBorder="1"/>
    <xf numFmtId="0" fontId="0" fillId="0" borderId="8" xfId="0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3" fillId="0" borderId="10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165" fontId="5" fillId="0" borderId="10" xfId="0" applyNumberFormat="1" applyFont="1" applyBorder="1"/>
    <xf numFmtId="165" fontId="3" fillId="0" borderId="10" xfId="0" applyNumberFormat="1" applyFont="1" applyBorder="1"/>
    <xf numFmtId="165" fontId="7" fillId="0" borderId="12" xfId="0" applyNumberFormat="1" applyFont="1" applyBorder="1"/>
    <xf numFmtId="165" fontId="7" fillId="0" borderId="13" xfId="0" applyNumberFormat="1" applyFont="1" applyBorder="1"/>
    <xf numFmtId="165" fontId="7" fillId="0" borderId="14" xfId="0" applyNumberFormat="1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165" fontId="5" fillId="0" borderId="20" xfId="0" applyNumberFormat="1" applyFont="1" applyBorder="1"/>
    <xf numFmtId="165" fontId="5" fillId="0" borderId="21" xfId="0" applyNumberFormat="1" applyFont="1" applyBorder="1"/>
    <xf numFmtId="0" fontId="7" fillId="0" borderId="10" xfId="0" applyFont="1" applyBorder="1"/>
    <xf numFmtId="0" fontId="6" fillId="0" borderId="13" xfId="0" applyFont="1" applyBorder="1"/>
    <xf numFmtId="0" fontId="6" fillId="0" borderId="14" xfId="0" applyFont="1" applyBorder="1"/>
    <xf numFmtId="3" fontId="6" fillId="0" borderId="15" xfId="0" applyNumberFormat="1" applyFont="1" applyBorder="1"/>
    <xf numFmtId="0" fontId="0" fillId="0" borderId="13" xfId="0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0" fontId="0" fillId="0" borderId="25" xfId="0" applyBorder="1"/>
    <xf numFmtId="3" fontId="6" fillId="0" borderId="28" xfId="0" applyNumberFormat="1" applyFont="1" applyBorder="1"/>
    <xf numFmtId="0" fontId="9" fillId="0" borderId="3" xfId="0" applyFont="1" applyBorder="1"/>
    <xf numFmtId="0" fontId="9" fillId="0" borderId="0" xfId="0" applyFont="1"/>
    <xf numFmtId="165" fontId="9" fillId="0" borderId="3" xfId="0" applyNumberFormat="1" applyFont="1" applyBorder="1"/>
    <xf numFmtId="0" fontId="10" fillId="0" borderId="0" xfId="0" applyFont="1"/>
    <xf numFmtId="0" fontId="10" fillId="0" borderId="7" xfId="0" applyFont="1" applyBorder="1"/>
    <xf numFmtId="0" fontId="10" fillId="0" borderId="10" xfId="0" applyFont="1" applyBorder="1"/>
    <xf numFmtId="165" fontId="10" fillId="0" borderId="0" xfId="0" applyNumberFormat="1" applyFont="1"/>
    <xf numFmtId="165" fontId="10" fillId="0" borderId="5" xfId="0" applyNumberFormat="1" applyFont="1" applyBorder="1"/>
    <xf numFmtId="0" fontId="10" fillId="0" borderId="22" xfId="0" applyFont="1" applyBorder="1"/>
    <xf numFmtId="0" fontId="10" fillId="0" borderId="24" xfId="0" applyFont="1" applyBorder="1"/>
    <xf numFmtId="0" fontId="10" fillId="0" borderId="12" xfId="0" applyFont="1" applyBorder="1"/>
    <xf numFmtId="0" fontId="10" fillId="0" borderId="0" xfId="0" applyFont="1" applyAlignment="1">
      <alignment horizontal="center"/>
    </xf>
    <xf numFmtId="0" fontId="10" fillId="0" borderId="9" xfId="0" applyFont="1" applyBorder="1"/>
    <xf numFmtId="3" fontId="10" fillId="0" borderId="11" xfId="0" applyNumberFormat="1" applyFont="1" applyBorder="1"/>
    <xf numFmtId="0" fontId="10" fillId="0" borderId="8" xfId="0" applyFont="1" applyBorder="1"/>
    <xf numFmtId="0" fontId="10" fillId="0" borderId="1" xfId="0" applyFont="1" applyBorder="1"/>
    <xf numFmtId="0" fontId="10" fillId="0" borderId="2" xfId="0" applyFont="1" applyBorder="1"/>
    <xf numFmtId="0" fontId="10" fillId="0" borderId="23" xfId="0" applyFont="1" applyBorder="1"/>
    <xf numFmtId="0" fontId="10" fillId="0" borderId="25" xfId="0" applyFont="1" applyBorder="1"/>
    <xf numFmtId="0" fontId="10" fillId="0" borderId="26" xfId="0" applyFont="1" applyBorder="1"/>
    <xf numFmtId="0" fontId="10" fillId="0" borderId="11" xfId="0" applyFont="1" applyBorder="1"/>
    <xf numFmtId="0" fontId="10" fillId="0" borderId="3" xfId="0" applyFont="1" applyBorder="1"/>
    <xf numFmtId="10" fontId="10" fillId="0" borderId="11" xfId="0" applyNumberFormat="1" applyFont="1" applyBorder="1"/>
    <xf numFmtId="166" fontId="10" fillId="0" borderId="11" xfId="0" applyNumberFormat="1" applyFont="1" applyBorder="1"/>
    <xf numFmtId="0" fontId="10" fillId="0" borderId="13" xfId="0" applyFont="1" applyBorder="1"/>
    <xf numFmtId="10" fontId="10" fillId="0" borderId="16" xfId="0" applyNumberFormat="1" applyFont="1" applyBorder="1"/>
    <xf numFmtId="0" fontId="10" fillId="0" borderId="4" xfId="0" applyFont="1" applyBorder="1"/>
    <xf numFmtId="1" fontId="10" fillId="0" borderId="1" xfId="0" applyNumberFormat="1" applyFont="1" applyBorder="1"/>
    <xf numFmtId="1" fontId="10" fillId="0" borderId="11" xfId="0" applyNumberFormat="1" applyFont="1" applyBorder="1"/>
    <xf numFmtId="0" fontId="10" fillId="0" borderId="14" xfId="0" applyFont="1" applyBorder="1"/>
    <xf numFmtId="0" fontId="2" fillId="0" borderId="0" xfId="0" applyFont="1"/>
    <xf numFmtId="0" fontId="7" fillId="0" borderId="0" xfId="0" applyFont="1" applyAlignment="1">
      <alignment horizontal="center"/>
    </xf>
    <xf numFmtId="0" fontId="11" fillId="0" borderId="0" xfId="0" applyFont="1"/>
    <xf numFmtId="0" fontId="3" fillId="0" borderId="2" xfId="0" applyFont="1" applyBorder="1" applyAlignment="1">
      <alignment horizontal="center"/>
    </xf>
    <xf numFmtId="165" fontId="5" fillId="0" borderId="0" xfId="0" applyNumberFormat="1" applyFont="1"/>
    <xf numFmtId="0" fontId="4" fillId="0" borderId="3" xfId="0" applyFont="1" applyBorder="1"/>
    <xf numFmtId="0" fontId="14" fillId="0" borderId="0" xfId="0" applyFont="1"/>
    <xf numFmtId="3" fontId="0" fillId="0" borderId="0" xfId="0" applyNumberFormat="1"/>
    <xf numFmtId="3" fontId="10" fillId="0" borderId="0" xfId="0" applyNumberFormat="1" applyFont="1"/>
    <xf numFmtId="0" fontId="3" fillId="0" borderId="1" xfId="0" applyFont="1" applyBorder="1" applyAlignment="1">
      <alignment horizontal="center"/>
    </xf>
    <xf numFmtId="3" fontId="10" fillId="0" borderId="1" xfId="0" applyNumberFormat="1" applyFont="1" applyBorder="1"/>
    <xf numFmtId="3" fontId="10" fillId="0" borderId="1" xfId="0" applyNumberFormat="1" applyFont="1" applyBorder="1" applyAlignment="1">
      <alignment wrapText="1"/>
    </xf>
    <xf numFmtId="38" fontId="10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horizontal="right"/>
    </xf>
    <xf numFmtId="0" fontId="10" fillId="0" borderId="6" xfId="0" applyFont="1" applyBorder="1"/>
    <xf numFmtId="0" fontId="10" fillId="0" borderId="1" xfId="0" applyFont="1" applyBorder="1" applyAlignment="1">
      <alignment horizontal="right"/>
    </xf>
    <xf numFmtId="3" fontId="10" fillId="0" borderId="1" xfId="0" applyNumberFormat="1" applyFont="1" applyBorder="1" applyAlignment="1">
      <alignment horizontal="right" vertical="top" wrapText="1"/>
    </xf>
    <xf numFmtId="3" fontId="10" fillId="0" borderId="4" xfId="0" applyNumberFormat="1" applyFont="1" applyBorder="1"/>
    <xf numFmtId="10" fontId="10" fillId="0" borderId="1" xfId="0" applyNumberFormat="1" applyFont="1" applyBorder="1" applyAlignment="1">
      <alignment horizontal="right"/>
    </xf>
    <xf numFmtId="10" fontId="10" fillId="0" borderId="4" xfId="0" applyNumberFormat="1" applyFont="1" applyBorder="1"/>
    <xf numFmtId="10" fontId="10" fillId="0" borderId="15" xfId="0" applyNumberFormat="1" applyFont="1" applyBorder="1"/>
    <xf numFmtId="1" fontId="10" fillId="0" borderId="2" xfId="0" applyNumberFormat="1" applyFont="1" applyBorder="1"/>
    <xf numFmtId="165" fontId="10" fillId="0" borderId="15" xfId="0" applyNumberFormat="1" applyFont="1" applyBorder="1"/>
    <xf numFmtId="165" fontId="10" fillId="0" borderId="27" xfId="0" applyNumberFormat="1" applyFont="1" applyBorder="1"/>
    <xf numFmtId="1" fontId="10" fillId="0" borderId="16" xfId="0" applyNumberFormat="1" applyFont="1" applyBorder="1"/>
    <xf numFmtId="3" fontId="10" fillId="0" borderId="1" xfId="0" applyNumberFormat="1" applyFont="1" applyBorder="1" applyAlignment="1">
      <alignment horizontal="right"/>
    </xf>
    <xf numFmtId="3" fontId="10" fillId="0" borderId="11" xfId="0" applyNumberFormat="1" applyFont="1" applyBorder="1" applyAlignment="1">
      <alignment horizontal="right"/>
    </xf>
    <xf numFmtId="0" fontId="10" fillId="0" borderId="1" xfId="0" applyFont="1" applyBorder="1" applyAlignment="1">
      <alignment horizontal="right" vertical="top" wrapText="1"/>
    </xf>
    <xf numFmtId="3" fontId="7" fillId="0" borderId="15" xfId="0" applyNumberFormat="1" applyFont="1" applyBorder="1" applyAlignment="1">
      <alignment horizontal="right"/>
    </xf>
    <xf numFmtId="3" fontId="7" fillId="0" borderId="15" xfId="0" applyNumberFormat="1" applyFont="1" applyBorder="1"/>
    <xf numFmtId="3" fontId="7" fillId="0" borderId="16" xfId="0" applyNumberFormat="1" applyFont="1" applyBorder="1"/>
    <xf numFmtId="0" fontId="10" fillId="0" borderId="0" xfId="0" applyFont="1" applyAlignment="1">
      <alignment horizontal="right"/>
    </xf>
    <xf numFmtId="0" fontId="10" fillId="0" borderId="8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164" fontId="10" fillId="0" borderId="1" xfId="0" applyNumberFormat="1" applyFont="1" applyBorder="1"/>
    <xf numFmtId="164" fontId="10" fillId="0" borderId="11" xfId="0" applyNumberFormat="1" applyFont="1" applyBorder="1"/>
    <xf numFmtId="164" fontId="7" fillId="0" borderId="15" xfId="0" applyNumberFormat="1" applyFont="1" applyBorder="1"/>
    <xf numFmtId="164" fontId="7" fillId="0" borderId="16" xfId="0" applyNumberFormat="1" applyFont="1" applyBorder="1"/>
    <xf numFmtId="165" fontId="5" fillId="0" borderId="1" xfId="0" applyNumberFormat="1" applyFont="1" applyBorder="1"/>
    <xf numFmtId="165" fontId="5" fillId="0" borderId="11" xfId="0" applyNumberFormat="1" applyFont="1" applyBorder="1"/>
    <xf numFmtId="167" fontId="10" fillId="0" borderId="1" xfId="1" applyNumberFormat="1" applyFont="1" applyFill="1" applyBorder="1" applyAlignment="1">
      <alignment horizontal="right" vertical="top" wrapText="1"/>
    </xf>
    <xf numFmtId="164" fontId="10" fillId="0" borderId="0" xfId="0" applyNumberFormat="1" applyFont="1"/>
    <xf numFmtId="165" fontId="5" fillId="0" borderId="2" xfId="0" applyNumberFormat="1" applyFont="1" applyBorder="1"/>
    <xf numFmtId="0" fontId="14" fillId="0" borderId="15" xfId="0" applyFont="1" applyBorder="1"/>
    <xf numFmtId="1" fontId="7" fillId="0" borderId="16" xfId="0" applyNumberFormat="1" applyFont="1" applyBorder="1"/>
    <xf numFmtId="0" fontId="0" fillId="0" borderId="0" xfId="0" applyAlignment="1">
      <alignment horizontal="center"/>
    </xf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  <xf numFmtId="0" fontId="2" fillId="0" borderId="1" xfId="0" applyFont="1" applyBorder="1"/>
    <xf numFmtId="0" fontId="0" fillId="0" borderId="1" xfId="0" applyBorder="1"/>
    <xf numFmtId="4" fontId="0" fillId="0" borderId="0" xfId="0" applyNumberFormat="1"/>
    <xf numFmtId="3" fontId="2" fillId="0" borderId="0" xfId="0" applyNumberFormat="1" applyFont="1"/>
    <xf numFmtId="10" fontId="10" fillId="0" borderId="14" xfId="0" applyNumberFormat="1" applyFont="1" applyBorder="1"/>
    <xf numFmtId="3" fontId="0" fillId="0" borderId="1" xfId="0" applyNumberFormat="1" applyBorder="1"/>
    <xf numFmtId="4" fontId="0" fillId="0" borderId="1" xfId="0" applyNumberFormat="1" applyBorder="1"/>
    <xf numFmtId="3" fontId="2" fillId="0" borderId="1" xfId="0" applyNumberFormat="1" applyFont="1" applyBorder="1"/>
    <xf numFmtId="43" fontId="0" fillId="0" borderId="1" xfId="1" applyFont="1" applyBorder="1"/>
    <xf numFmtId="43" fontId="0" fillId="0" borderId="0" xfId="1" applyFont="1"/>
    <xf numFmtId="0" fontId="10" fillId="0" borderId="27" xfId="0" applyFont="1" applyBorder="1"/>
    <xf numFmtId="3" fontId="0" fillId="0" borderId="0" xfId="0" applyNumberFormat="1" applyAlignment="1">
      <alignment horizontal="center"/>
    </xf>
  </cellXfs>
  <cellStyles count="3">
    <cellStyle name="Comma" xfId="1" builtinId="3"/>
    <cellStyle name="Normal" xfId="0" builtinId="0"/>
    <cellStyle name="Normal 2" xfId="2" xr:uid="{A2BA7ACA-5959-46D7-9415-1886DEB0077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47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3" sqref="C3"/>
    </sheetView>
  </sheetViews>
  <sheetFormatPr defaultColWidth="8.85546875" defaultRowHeight="12.75" x14ac:dyDescent="0.2"/>
  <cols>
    <col min="1" max="1" width="8.85546875" style="48"/>
    <col min="3" max="3" width="15.28515625" customWidth="1"/>
    <col min="4" max="4" width="11.85546875" style="48" customWidth="1"/>
    <col min="5" max="5" width="11.42578125" style="48" customWidth="1"/>
    <col min="6" max="7" width="12.42578125" style="48" customWidth="1"/>
    <col min="8" max="9" width="13.28515625" style="48" customWidth="1"/>
  </cols>
  <sheetData>
    <row r="1" spans="1:14" x14ac:dyDescent="0.2">
      <c r="K1" s="75"/>
    </row>
    <row r="2" spans="1:14" x14ac:dyDescent="0.2">
      <c r="F2" s="4" t="s">
        <v>16</v>
      </c>
      <c r="J2" s="82"/>
      <c r="K2" s="82"/>
      <c r="L2" s="82"/>
    </row>
    <row r="3" spans="1:14" x14ac:dyDescent="0.2">
      <c r="F3" s="4" t="s">
        <v>17</v>
      </c>
      <c r="I3" s="83"/>
      <c r="K3" s="82"/>
    </row>
    <row r="4" spans="1:14" x14ac:dyDescent="0.2">
      <c r="F4" s="4" t="s">
        <v>83</v>
      </c>
      <c r="H4" s="75"/>
      <c r="I4" s="83"/>
      <c r="J4" s="82"/>
      <c r="K4" s="82"/>
    </row>
    <row r="5" spans="1:14" x14ac:dyDescent="0.2">
      <c r="F5" s="76"/>
      <c r="H5" s="75"/>
      <c r="I5" s="75"/>
      <c r="J5" s="75"/>
    </row>
    <row r="6" spans="1:14" x14ac:dyDescent="0.2">
      <c r="E6" s="56"/>
      <c r="F6" s="56" t="s">
        <v>18</v>
      </c>
    </row>
    <row r="7" spans="1:14" ht="13.5" thickBot="1" x14ac:dyDescent="0.25"/>
    <row r="8" spans="1:14" x14ac:dyDescent="0.2">
      <c r="A8" s="49"/>
      <c r="B8" s="17"/>
      <c r="C8" s="17"/>
      <c r="D8" s="18"/>
      <c r="E8" s="18"/>
      <c r="F8" s="19" t="s">
        <v>19</v>
      </c>
      <c r="G8" s="18"/>
      <c r="H8" s="18"/>
      <c r="I8" s="57"/>
      <c r="K8" s="82"/>
      <c r="L8" s="82"/>
      <c r="M8" s="82"/>
      <c r="N8" s="131"/>
    </row>
    <row r="9" spans="1:14" x14ac:dyDescent="0.2">
      <c r="A9" s="20" t="s">
        <v>20</v>
      </c>
      <c r="B9" s="9"/>
      <c r="C9" s="10"/>
      <c r="D9" s="11" t="s">
        <v>21</v>
      </c>
      <c r="E9" s="11" t="s">
        <v>22</v>
      </c>
      <c r="F9" s="11" t="s">
        <v>23</v>
      </c>
      <c r="G9" s="11" t="s">
        <v>24</v>
      </c>
      <c r="H9" s="11" t="s">
        <v>25</v>
      </c>
      <c r="I9" s="21" t="s">
        <v>26</v>
      </c>
      <c r="K9" s="140"/>
      <c r="L9" s="122"/>
      <c r="M9" s="122"/>
      <c r="N9" s="122"/>
    </row>
    <row r="10" spans="1:14" x14ac:dyDescent="0.2">
      <c r="A10" s="22" t="s">
        <v>12</v>
      </c>
      <c r="B10" s="1"/>
      <c r="C10" s="80"/>
      <c r="D10" s="92">
        <v>16351</v>
      </c>
      <c r="E10" s="92">
        <v>8165</v>
      </c>
      <c r="F10" s="92">
        <v>3759</v>
      </c>
      <c r="G10" s="103">
        <v>98</v>
      </c>
      <c r="H10" s="101">
        <f>SUM(E10:G10)</f>
        <v>12022</v>
      </c>
      <c r="I10" s="102">
        <f>SUM(D10:G10)</f>
        <v>28373</v>
      </c>
      <c r="K10" s="82"/>
      <c r="L10" s="82"/>
      <c r="M10" s="82"/>
    </row>
    <row r="11" spans="1:14" s="46" customFormat="1" x14ac:dyDescent="0.2">
      <c r="A11" s="22" t="s">
        <v>27</v>
      </c>
      <c r="B11" s="45"/>
      <c r="C11" s="45"/>
      <c r="D11" s="134">
        <v>193964</v>
      </c>
      <c r="E11" s="134">
        <v>33755</v>
      </c>
      <c r="F11" s="134">
        <v>15382</v>
      </c>
      <c r="G11" s="130">
        <v>486</v>
      </c>
      <c r="H11" s="101">
        <f>SUM(E11:G11)</f>
        <v>49623</v>
      </c>
      <c r="I11" s="102">
        <f>SUM(D11:G11)</f>
        <v>243587</v>
      </c>
    </row>
    <row r="12" spans="1:14" x14ac:dyDescent="0.2">
      <c r="A12" s="22" t="s">
        <v>64</v>
      </c>
      <c r="B12" s="1"/>
      <c r="C12" s="1"/>
      <c r="D12" s="134">
        <v>14758</v>
      </c>
      <c r="E12" s="134">
        <v>8133</v>
      </c>
      <c r="F12" s="134">
        <v>3329</v>
      </c>
      <c r="G12" s="130">
        <v>67</v>
      </c>
      <c r="H12" s="101">
        <f t="shared" ref="H11:H14" si="0">SUM(E12:G12)</f>
        <v>11529</v>
      </c>
      <c r="I12" s="102">
        <f>SUM(D12:G12)</f>
        <v>26287</v>
      </c>
      <c r="K12" s="82"/>
      <c r="L12" s="82"/>
      <c r="M12" s="82"/>
    </row>
    <row r="13" spans="1:14" ht="15.75" x14ac:dyDescent="0.25">
      <c r="A13" s="22" t="s">
        <v>28</v>
      </c>
      <c r="B13" s="1"/>
      <c r="C13" s="1"/>
      <c r="D13" s="101">
        <v>69851</v>
      </c>
      <c r="E13" s="101">
        <v>9402</v>
      </c>
      <c r="F13" s="101">
        <v>9677</v>
      </c>
      <c r="G13" s="101">
        <v>433</v>
      </c>
      <c r="H13" s="101">
        <f t="shared" si="0"/>
        <v>19512</v>
      </c>
      <c r="I13" s="102">
        <f>SUM(D13:G13)</f>
        <v>89363</v>
      </c>
      <c r="K13" s="82"/>
      <c r="L13" s="77"/>
    </row>
    <row r="14" spans="1:14" x14ac:dyDescent="0.2">
      <c r="A14" s="22" t="s">
        <v>74</v>
      </c>
      <c r="B14" s="1"/>
      <c r="C14" s="2"/>
      <c r="D14" s="101">
        <v>2647</v>
      </c>
      <c r="E14" s="101">
        <v>238</v>
      </c>
      <c r="F14" s="101">
        <v>108</v>
      </c>
      <c r="G14" s="101">
        <v>1</v>
      </c>
      <c r="H14" s="101">
        <f t="shared" si="0"/>
        <v>347</v>
      </c>
      <c r="I14" s="102">
        <f>SUM(D14:G14)</f>
        <v>2994</v>
      </c>
    </row>
    <row r="15" spans="1:14" ht="13.5" thickBot="1" x14ac:dyDescent="0.25">
      <c r="A15" s="23" t="s">
        <v>26</v>
      </c>
      <c r="B15" s="24"/>
      <c r="C15" s="25"/>
      <c r="D15" s="104">
        <f>SUM(D10:D14)</f>
        <v>297571</v>
      </c>
      <c r="E15" s="104">
        <f>SUM(E10:E14)</f>
        <v>59693</v>
      </c>
      <c r="F15" s="104">
        <f>SUM(F10:F14)</f>
        <v>32255</v>
      </c>
      <c r="G15" s="104">
        <f>SUM(G10:G14)</f>
        <v>1085</v>
      </c>
      <c r="H15" s="105">
        <f t="shared" ref="H15:I15" si="1">SUM(H10:H14)</f>
        <v>93033</v>
      </c>
      <c r="I15" s="106">
        <f t="shared" si="1"/>
        <v>390604</v>
      </c>
    </row>
    <row r="16" spans="1:14" x14ac:dyDescent="0.2">
      <c r="D16" s="107"/>
      <c r="E16" s="107"/>
      <c r="F16" s="107"/>
      <c r="G16" s="107"/>
      <c r="K16" s="82"/>
      <c r="L16" s="82"/>
      <c r="M16" s="82"/>
    </row>
    <row r="17" spans="1:10" ht="13.5" thickBot="1" x14ac:dyDescent="0.25">
      <c r="D17" s="107"/>
      <c r="E17" s="107"/>
      <c r="F17" s="107"/>
      <c r="G17" s="107"/>
    </row>
    <row r="18" spans="1:10" x14ac:dyDescent="0.2">
      <c r="A18" s="49"/>
      <c r="B18" s="17"/>
      <c r="C18" s="17"/>
      <c r="D18" s="108"/>
      <c r="E18" s="108"/>
      <c r="F18" s="109" t="s">
        <v>29</v>
      </c>
      <c r="G18" s="108"/>
      <c r="H18" s="59"/>
      <c r="I18" s="57"/>
    </row>
    <row r="19" spans="1:10" x14ac:dyDescent="0.2">
      <c r="A19" s="20" t="s">
        <v>20</v>
      </c>
      <c r="B19" s="9"/>
      <c r="C19" s="10"/>
      <c r="D19" s="110" t="s">
        <v>21</v>
      </c>
      <c r="E19" s="110" t="s">
        <v>22</v>
      </c>
      <c r="F19" s="110" t="s">
        <v>23</v>
      </c>
      <c r="G19" s="110" t="s">
        <v>24</v>
      </c>
      <c r="H19" s="11" t="s">
        <v>25</v>
      </c>
      <c r="I19" s="21" t="s">
        <v>26</v>
      </c>
    </row>
    <row r="20" spans="1:10" x14ac:dyDescent="0.2">
      <c r="A20" s="22" t="s">
        <v>12</v>
      </c>
      <c r="B20" s="1"/>
      <c r="C20" s="1"/>
      <c r="D20" s="92">
        <v>255952</v>
      </c>
      <c r="E20" s="92">
        <v>31140</v>
      </c>
      <c r="F20" s="92">
        <v>6370</v>
      </c>
      <c r="G20" s="92">
        <v>107</v>
      </c>
      <c r="H20" s="101">
        <f>SUM(E20:G20)</f>
        <v>37617</v>
      </c>
      <c r="I20" s="102">
        <f>SUM(D20:G20)</f>
        <v>293569</v>
      </c>
    </row>
    <row r="21" spans="1:10" s="46" customFormat="1" x14ac:dyDescent="0.2">
      <c r="A21" s="22" t="s">
        <v>30</v>
      </c>
      <c r="B21" s="45"/>
      <c r="C21" s="45"/>
      <c r="D21" s="134">
        <v>1213085</v>
      </c>
      <c r="E21" s="134">
        <v>107654</v>
      </c>
      <c r="F21" s="134">
        <v>25102</v>
      </c>
      <c r="G21" s="130">
        <v>524</v>
      </c>
      <c r="H21" s="101">
        <f t="shared" ref="H21:H24" si="2">SUM(E21:G21)</f>
        <v>133280</v>
      </c>
      <c r="I21" s="102">
        <f>SUM(D21:G21)</f>
        <v>1346365</v>
      </c>
    </row>
    <row r="22" spans="1:10" x14ac:dyDescent="0.2">
      <c r="A22" s="22" t="s">
        <v>64</v>
      </c>
      <c r="B22" s="1"/>
      <c r="C22" s="1"/>
      <c r="D22" s="101">
        <v>185388</v>
      </c>
      <c r="E22" s="101">
        <v>27224</v>
      </c>
      <c r="F22" s="101">
        <v>6489</v>
      </c>
      <c r="G22" s="101">
        <v>68</v>
      </c>
      <c r="H22" s="101">
        <f t="shared" si="2"/>
        <v>33781</v>
      </c>
      <c r="I22" s="102">
        <f>SUM(D22:G22)</f>
        <v>219169</v>
      </c>
    </row>
    <row r="23" spans="1:10" x14ac:dyDescent="0.2">
      <c r="A23" s="22" t="s">
        <v>28</v>
      </c>
      <c r="B23" s="1"/>
      <c r="C23" s="1"/>
      <c r="D23" s="101">
        <v>550448</v>
      </c>
      <c r="E23" s="101">
        <v>32177</v>
      </c>
      <c r="F23" s="101">
        <v>18496</v>
      </c>
      <c r="G23" s="101">
        <v>530</v>
      </c>
      <c r="H23" s="101">
        <f t="shared" si="2"/>
        <v>51203</v>
      </c>
      <c r="I23" s="102">
        <f>SUM(D23:G23)</f>
        <v>601651</v>
      </c>
    </row>
    <row r="24" spans="1:10" x14ac:dyDescent="0.2">
      <c r="A24" s="22" t="s">
        <v>74</v>
      </c>
      <c r="B24" s="1"/>
      <c r="C24" s="2"/>
      <c r="D24" s="85">
        <v>159551</v>
      </c>
      <c r="E24" s="85">
        <v>11231</v>
      </c>
      <c r="F24" s="85">
        <v>3318</v>
      </c>
      <c r="G24" s="85">
        <v>10</v>
      </c>
      <c r="H24" s="101">
        <f t="shared" si="2"/>
        <v>14559</v>
      </c>
      <c r="I24" s="102">
        <f>SUM(D24:G24)</f>
        <v>174110</v>
      </c>
    </row>
    <row r="25" spans="1:10" ht="13.5" thickBot="1" x14ac:dyDescent="0.25">
      <c r="A25" s="23" t="s">
        <v>26</v>
      </c>
      <c r="B25" s="24"/>
      <c r="C25" s="25"/>
      <c r="D25" s="105">
        <f t="shared" ref="D25:I25" si="3">SUM(D20:D24)</f>
        <v>2364424</v>
      </c>
      <c r="E25" s="105">
        <f t="shared" si="3"/>
        <v>209426</v>
      </c>
      <c r="F25" s="105">
        <f t="shared" si="3"/>
        <v>59775</v>
      </c>
      <c r="G25" s="105">
        <f t="shared" si="3"/>
        <v>1239</v>
      </c>
      <c r="H25" s="105">
        <f t="shared" si="3"/>
        <v>270440</v>
      </c>
      <c r="I25" s="106">
        <f t="shared" si="3"/>
        <v>2634864</v>
      </c>
    </row>
    <row r="27" spans="1:10" ht="13.5" thickBot="1" x14ac:dyDescent="0.25"/>
    <row r="28" spans="1:10" x14ac:dyDescent="0.2">
      <c r="A28" s="49"/>
      <c r="B28" s="17"/>
      <c r="C28" s="17"/>
      <c r="D28" s="59"/>
      <c r="E28" s="59"/>
      <c r="F28" s="19" t="s">
        <v>31</v>
      </c>
      <c r="G28" s="59"/>
      <c r="H28" s="59"/>
      <c r="I28" s="57"/>
    </row>
    <row r="29" spans="1:10" x14ac:dyDescent="0.2">
      <c r="A29" s="20" t="s">
        <v>20</v>
      </c>
      <c r="B29" s="9"/>
      <c r="C29" s="10"/>
      <c r="D29" s="11" t="s">
        <v>21</v>
      </c>
      <c r="E29" s="11" t="s">
        <v>22</v>
      </c>
      <c r="F29" s="11" t="s">
        <v>23</v>
      </c>
      <c r="G29" s="11" t="s">
        <v>24</v>
      </c>
      <c r="H29" s="11" t="s">
        <v>25</v>
      </c>
      <c r="I29" s="21" t="s">
        <v>26</v>
      </c>
    </row>
    <row r="30" spans="1:10" x14ac:dyDescent="0.2">
      <c r="A30" s="22" t="s">
        <v>12</v>
      </c>
      <c r="B30" s="1"/>
      <c r="C30" s="2"/>
      <c r="D30" s="111">
        <f>D10/D20</f>
        <v>6.3883071825967364E-2</v>
      </c>
      <c r="E30" s="111">
        <f>E10/E20</f>
        <v>0.26220295439948621</v>
      </c>
      <c r="F30" s="111">
        <f>F10/F20</f>
        <v>0.59010989010989012</v>
      </c>
      <c r="G30" s="111">
        <f>G10/G20</f>
        <v>0.91588785046728971</v>
      </c>
      <c r="H30" s="111">
        <f t="shared" ref="H30" si="4">H10/H20</f>
        <v>0.31958954727915573</v>
      </c>
      <c r="I30" s="112">
        <f>I10/I20</f>
        <v>9.6648488089682488E-2</v>
      </c>
    </row>
    <row r="31" spans="1:10" x14ac:dyDescent="0.2">
      <c r="A31" s="22" t="s">
        <v>30</v>
      </c>
      <c r="B31" s="1"/>
      <c r="C31" s="2"/>
      <c r="D31" s="111">
        <f>D11/D21</f>
        <v>0.15989316494722133</v>
      </c>
      <c r="E31" s="111">
        <f>E11/E21</f>
        <v>0.31355082022033554</v>
      </c>
      <c r="F31" s="111">
        <f>F11/F21</f>
        <v>0.61277985817863123</v>
      </c>
      <c r="G31" s="111">
        <f>G11/G21</f>
        <v>0.9274809160305344</v>
      </c>
      <c r="H31" s="111">
        <f t="shared" ref="D31:I34" si="5">H11/H21</f>
        <v>0.37232142857142858</v>
      </c>
      <c r="I31" s="112">
        <f t="shared" si="5"/>
        <v>0.18092196395479682</v>
      </c>
      <c r="J31" s="75"/>
    </row>
    <row r="32" spans="1:10" x14ac:dyDescent="0.2">
      <c r="A32" s="22" t="s">
        <v>64</v>
      </c>
      <c r="B32" s="1"/>
      <c r="C32" s="2"/>
      <c r="D32" s="111">
        <f>D12/D22</f>
        <v>7.960601549183334E-2</v>
      </c>
      <c r="E32" s="111">
        <f t="shared" si="5"/>
        <v>0.29874375550984428</v>
      </c>
      <c r="F32" s="111">
        <f>F12/F22</f>
        <v>0.51302203729388196</v>
      </c>
      <c r="G32" s="111">
        <f t="shared" si="5"/>
        <v>0.98529411764705888</v>
      </c>
      <c r="H32" s="111">
        <f t="shared" si="5"/>
        <v>0.34128652200941356</v>
      </c>
      <c r="I32" s="112">
        <f t="shared" si="5"/>
        <v>0.11993940748919783</v>
      </c>
    </row>
    <row r="33" spans="1:14" x14ac:dyDescent="0.2">
      <c r="A33" s="22" t="s">
        <v>28</v>
      </c>
      <c r="B33" s="1"/>
      <c r="C33" s="2"/>
      <c r="D33" s="111">
        <f t="shared" si="5"/>
        <v>0.12689845362323054</v>
      </c>
      <c r="E33" s="111">
        <f t="shared" si="5"/>
        <v>0.29219628927494795</v>
      </c>
      <c r="F33" s="111">
        <f t="shared" si="5"/>
        <v>0.52319420415224915</v>
      </c>
      <c r="G33" s="111">
        <f t="shared" si="5"/>
        <v>0.81698113207547174</v>
      </c>
      <c r="H33" s="111">
        <f t="shared" si="5"/>
        <v>0.38107142159639085</v>
      </c>
      <c r="I33" s="112">
        <f t="shared" si="5"/>
        <v>0.14852962930336691</v>
      </c>
    </row>
    <row r="34" spans="1:14" x14ac:dyDescent="0.2">
      <c r="A34" s="22" t="s">
        <v>74</v>
      </c>
      <c r="B34" s="1"/>
      <c r="C34" s="2"/>
      <c r="D34" s="111">
        <f t="shared" si="5"/>
        <v>1.6590306547749623E-2</v>
      </c>
      <c r="E34" s="111">
        <f t="shared" si="5"/>
        <v>2.1191345383314041E-2</v>
      </c>
      <c r="F34" s="111">
        <f t="shared" si="5"/>
        <v>3.25497287522604E-2</v>
      </c>
      <c r="G34" s="111">
        <f t="shared" si="5"/>
        <v>0.1</v>
      </c>
      <c r="H34" s="111">
        <f t="shared" si="5"/>
        <v>2.3834054536712685E-2</v>
      </c>
      <c r="I34" s="112">
        <f t="shared" si="5"/>
        <v>1.7196025501119983E-2</v>
      </c>
    </row>
    <row r="35" spans="1:14" ht="13.5" thickBot="1" x14ac:dyDescent="0.25">
      <c r="A35" s="23" t="s">
        <v>26</v>
      </c>
      <c r="B35" s="24"/>
      <c r="C35" s="25"/>
      <c r="D35" s="113">
        <f t="shared" ref="D35:I35" si="6">D15/D25</f>
        <v>0.125853484823365</v>
      </c>
      <c r="E35" s="113">
        <f t="shared" si="6"/>
        <v>0.28503146696207732</v>
      </c>
      <c r="F35" s="113">
        <f t="shared" si="6"/>
        <v>0.53960685905478878</v>
      </c>
      <c r="G35" s="113">
        <f t="shared" si="6"/>
        <v>0.87570621468926557</v>
      </c>
      <c r="H35" s="113">
        <f t="shared" si="6"/>
        <v>0.34400606419168761</v>
      </c>
      <c r="I35" s="114">
        <f t="shared" si="6"/>
        <v>0.14824446347135944</v>
      </c>
    </row>
    <row r="37" spans="1:14" ht="13.5" thickBot="1" x14ac:dyDescent="0.25"/>
    <row r="38" spans="1:14" x14ac:dyDescent="0.2">
      <c r="A38" s="49"/>
      <c r="B38" s="17"/>
      <c r="C38" s="17"/>
      <c r="D38" s="59"/>
      <c r="E38" s="59"/>
      <c r="F38" s="19" t="s">
        <v>32</v>
      </c>
      <c r="G38" s="59"/>
      <c r="H38" s="59"/>
      <c r="I38" s="57"/>
    </row>
    <row r="39" spans="1:14" x14ac:dyDescent="0.2">
      <c r="A39" s="26" t="s">
        <v>20</v>
      </c>
      <c r="B39" s="14"/>
      <c r="C39" s="15"/>
      <c r="D39" s="115" t="s">
        <v>21</v>
      </c>
      <c r="E39" s="115" t="s">
        <v>22</v>
      </c>
      <c r="F39" s="115" t="s">
        <v>23</v>
      </c>
      <c r="G39" s="115" t="s">
        <v>24</v>
      </c>
      <c r="H39" s="115" t="s">
        <v>25</v>
      </c>
      <c r="I39" s="116" t="s">
        <v>26</v>
      </c>
      <c r="K39" s="79"/>
    </row>
    <row r="40" spans="1:14" x14ac:dyDescent="0.2">
      <c r="A40" s="22" t="s">
        <v>12</v>
      </c>
      <c r="B40" s="5"/>
      <c r="C40" s="5"/>
      <c r="D40" s="92">
        <v>49.4</v>
      </c>
      <c r="E40" s="92">
        <v>19.5</v>
      </c>
      <c r="F40" s="92">
        <v>228.5</v>
      </c>
      <c r="G40" s="117">
        <v>204</v>
      </c>
      <c r="H40" s="101">
        <f>SUM(E40:G40)</f>
        <v>452</v>
      </c>
      <c r="I40" s="102">
        <f>SUM(D40:G40)</f>
        <v>501.4</v>
      </c>
    </row>
    <row r="41" spans="1:14" s="46" customFormat="1" x14ac:dyDescent="0.2">
      <c r="A41" s="27" t="s">
        <v>30</v>
      </c>
      <c r="B41" s="47"/>
      <c r="C41" s="47"/>
      <c r="D41" s="134">
        <v>573.05999999999995</v>
      </c>
      <c r="E41" s="134">
        <v>89.73</v>
      </c>
      <c r="F41" s="134">
        <v>1143.74</v>
      </c>
      <c r="G41" s="135">
        <v>1025.1300000000001</v>
      </c>
      <c r="H41" s="101">
        <f t="shared" ref="H41:H44" si="7">SUM(E41:G41)</f>
        <v>2258.6000000000004</v>
      </c>
      <c r="I41" s="102">
        <f>SUM(D41:G41)</f>
        <v>2831.66</v>
      </c>
      <c r="K41" s="75"/>
      <c r="L41" s="75"/>
      <c r="M41" s="75"/>
      <c r="N41" s="75"/>
    </row>
    <row r="42" spans="1:14" x14ac:dyDescent="0.2">
      <c r="A42" s="27" t="s">
        <v>64</v>
      </c>
      <c r="B42" s="5"/>
      <c r="C42" s="5"/>
      <c r="D42" s="101">
        <v>45.5</v>
      </c>
      <c r="E42" s="101">
        <v>21.1</v>
      </c>
      <c r="F42" s="101">
        <v>160.9</v>
      </c>
      <c r="G42" s="101">
        <v>105.1</v>
      </c>
      <c r="H42" s="101">
        <f t="shared" si="7"/>
        <v>287.10000000000002</v>
      </c>
      <c r="I42" s="102">
        <f>SUM(D42:G42)</f>
        <v>332.6</v>
      </c>
    </row>
    <row r="43" spans="1:14" x14ac:dyDescent="0.2">
      <c r="A43" s="27" t="s">
        <v>28</v>
      </c>
      <c r="B43" s="5"/>
      <c r="C43" s="5"/>
      <c r="D43" s="101">
        <v>200.5</v>
      </c>
      <c r="E43" s="101">
        <v>22.9</v>
      </c>
      <c r="F43" s="101">
        <v>616.4</v>
      </c>
      <c r="G43" s="101">
        <v>513.1</v>
      </c>
      <c r="H43" s="101">
        <f t="shared" si="7"/>
        <v>1152.4000000000001</v>
      </c>
      <c r="I43" s="102">
        <f>SUM(D43:G43)</f>
        <v>1352.9</v>
      </c>
    </row>
    <row r="44" spans="1:14" x14ac:dyDescent="0.2">
      <c r="A44" s="22" t="s">
        <v>74</v>
      </c>
      <c r="B44" s="5"/>
      <c r="C44" s="6"/>
      <c r="D44" s="85">
        <v>7.4</v>
      </c>
      <c r="E44" s="85">
        <v>0.7</v>
      </c>
      <c r="F44" s="85">
        <v>4.9000000000000004</v>
      </c>
      <c r="G44" s="85">
        <v>0.5</v>
      </c>
      <c r="H44" s="101">
        <f t="shared" si="7"/>
        <v>6.1000000000000005</v>
      </c>
      <c r="I44" s="102">
        <f>SUM(D44:G44)</f>
        <v>13.5</v>
      </c>
    </row>
    <row r="45" spans="1:14" ht="13.5" thickBot="1" x14ac:dyDescent="0.25">
      <c r="A45" s="28" t="s">
        <v>26</v>
      </c>
      <c r="B45" s="29"/>
      <c r="C45" s="30"/>
      <c r="D45" s="105">
        <f t="shared" ref="D45:I45" si="8">SUM(D40:D44)</f>
        <v>875.8599999999999</v>
      </c>
      <c r="E45" s="105">
        <f t="shared" si="8"/>
        <v>153.93</v>
      </c>
      <c r="F45" s="105">
        <f t="shared" si="8"/>
        <v>2154.44</v>
      </c>
      <c r="G45" s="105">
        <f t="shared" si="8"/>
        <v>1847.83</v>
      </c>
      <c r="H45" s="105">
        <f t="shared" si="8"/>
        <v>4156.2000000000007</v>
      </c>
      <c r="I45" s="106">
        <f t="shared" si="8"/>
        <v>5032.0599999999995</v>
      </c>
    </row>
    <row r="46" spans="1:14" x14ac:dyDescent="0.2">
      <c r="A46" s="51"/>
      <c r="B46" s="8"/>
      <c r="C46" s="8"/>
      <c r="D46" s="51"/>
      <c r="E46" s="51"/>
      <c r="F46" s="51"/>
      <c r="G46" s="51"/>
      <c r="H46" s="51"/>
      <c r="I46" s="51"/>
    </row>
    <row r="47" spans="1:14" ht="13.5" thickBot="1" x14ac:dyDescent="0.25">
      <c r="A47" s="52"/>
      <c r="B47" s="7"/>
      <c r="C47" s="7"/>
      <c r="D47" s="52"/>
      <c r="E47" s="52"/>
      <c r="F47" s="52"/>
      <c r="G47" s="52"/>
      <c r="H47" s="52"/>
      <c r="I47" s="52"/>
    </row>
    <row r="48" spans="1:14" x14ac:dyDescent="0.2">
      <c r="A48" s="49"/>
      <c r="B48" s="17"/>
      <c r="C48" s="17"/>
      <c r="D48" s="59"/>
      <c r="E48" s="59"/>
      <c r="F48" s="19" t="s">
        <v>33</v>
      </c>
      <c r="G48" s="59"/>
      <c r="H48" s="59"/>
      <c r="I48" s="57"/>
    </row>
    <row r="49" spans="1:10" x14ac:dyDescent="0.2">
      <c r="A49" s="26" t="s">
        <v>20</v>
      </c>
      <c r="B49" s="14"/>
      <c r="C49" s="15"/>
      <c r="D49" s="115" t="s">
        <v>21</v>
      </c>
      <c r="E49" s="115" t="s">
        <v>22</v>
      </c>
      <c r="F49" s="115" t="s">
        <v>23</v>
      </c>
      <c r="G49" s="115" t="s">
        <v>24</v>
      </c>
      <c r="H49" s="115" t="s">
        <v>25</v>
      </c>
      <c r="I49" s="116" t="s">
        <v>26</v>
      </c>
    </row>
    <row r="50" spans="1:10" x14ac:dyDescent="0.2">
      <c r="A50" s="22" t="s">
        <v>12</v>
      </c>
      <c r="B50" s="5"/>
      <c r="C50" s="5"/>
      <c r="D50" s="92">
        <v>754.3</v>
      </c>
      <c r="E50" s="92">
        <v>59.9</v>
      </c>
      <c r="F50" s="92">
        <v>301</v>
      </c>
      <c r="G50" s="92">
        <v>212.9</v>
      </c>
      <c r="H50" s="101">
        <f>SUM(E50:G50)</f>
        <v>573.79999999999995</v>
      </c>
      <c r="I50" s="58">
        <f>SUM(D50:G50)</f>
        <v>1328.1</v>
      </c>
    </row>
    <row r="51" spans="1:10" s="46" customFormat="1" x14ac:dyDescent="0.2">
      <c r="A51" s="27" t="s">
        <v>30</v>
      </c>
      <c r="B51" s="47"/>
      <c r="C51" s="47"/>
      <c r="D51" s="134">
        <v>3499.04</v>
      </c>
      <c r="E51" s="134">
        <v>310</v>
      </c>
      <c r="F51" s="134">
        <v>1560.43</v>
      </c>
      <c r="G51" s="135">
        <v>1071.0999999999999</v>
      </c>
      <c r="H51" s="101">
        <f t="shared" ref="H51:H54" si="9">SUM(E51:G51)</f>
        <v>2941.5299999999997</v>
      </c>
      <c r="I51" s="58">
        <f>SUM(D51:G51)</f>
        <v>6440.57</v>
      </c>
    </row>
    <row r="52" spans="1:10" x14ac:dyDescent="0.2">
      <c r="A52" s="27" t="s">
        <v>64</v>
      </c>
      <c r="B52" s="5"/>
      <c r="C52" s="5"/>
      <c r="D52" s="92">
        <v>533.79999999999995</v>
      </c>
      <c r="E52" s="92">
        <v>59.7</v>
      </c>
      <c r="F52" s="92">
        <v>218.6</v>
      </c>
      <c r="G52" s="92">
        <v>105.3</v>
      </c>
      <c r="H52" s="101">
        <f t="shared" si="9"/>
        <v>383.6</v>
      </c>
      <c r="I52" s="58">
        <f>SUM(D52:G52)</f>
        <v>917.4</v>
      </c>
    </row>
    <row r="53" spans="1:10" x14ac:dyDescent="0.2">
      <c r="A53" s="27" t="s">
        <v>28</v>
      </c>
      <c r="B53" s="5"/>
      <c r="C53" s="5"/>
      <c r="D53" s="101">
        <v>1551.7</v>
      </c>
      <c r="E53" s="101">
        <v>70.3</v>
      </c>
      <c r="F53" s="101">
        <v>838.2</v>
      </c>
      <c r="G53" s="101">
        <v>565.29999999999995</v>
      </c>
      <c r="H53" s="101">
        <f t="shared" si="9"/>
        <v>1473.8</v>
      </c>
      <c r="I53" s="58">
        <f>SUM(D53:G53)</f>
        <v>3025.5</v>
      </c>
    </row>
    <row r="54" spans="1:10" x14ac:dyDescent="0.2">
      <c r="A54" s="22" t="s">
        <v>74</v>
      </c>
      <c r="B54" s="5"/>
      <c r="C54" s="6"/>
      <c r="D54" s="85">
        <v>484</v>
      </c>
      <c r="E54" s="85">
        <v>29.9</v>
      </c>
      <c r="F54" s="85">
        <v>141.69999999999999</v>
      </c>
      <c r="G54" s="85">
        <v>25.6</v>
      </c>
      <c r="H54" s="101">
        <f t="shared" si="9"/>
        <v>197.2</v>
      </c>
      <c r="I54" s="58">
        <f>SUM(D54:G54)</f>
        <v>681.19999999999993</v>
      </c>
    </row>
    <row r="55" spans="1:10" ht="13.5" thickBot="1" x14ac:dyDescent="0.25">
      <c r="A55" s="28" t="s">
        <v>26</v>
      </c>
      <c r="B55" s="29"/>
      <c r="C55" s="30"/>
      <c r="D55" s="105">
        <f t="shared" ref="D55:I55" si="10">SUM(D50:D54)</f>
        <v>6822.84</v>
      </c>
      <c r="E55" s="105">
        <f t="shared" si="10"/>
        <v>529.79999999999995</v>
      </c>
      <c r="F55" s="105">
        <f t="shared" si="10"/>
        <v>3059.9300000000003</v>
      </c>
      <c r="G55" s="105">
        <f t="shared" si="10"/>
        <v>1980.1999999999998</v>
      </c>
      <c r="H55" s="105">
        <f t="shared" si="10"/>
        <v>5569.9299999999994</v>
      </c>
      <c r="I55" s="106">
        <f t="shared" si="10"/>
        <v>12392.77</v>
      </c>
    </row>
    <row r="56" spans="1:10" x14ac:dyDescent="0.2">
      <c r="A56" s="51"/>
      <c r="B56" s="8"/>
      <c r="C56" s="8"/>
      <c r="D56" s="51"/>
      <c r="E56" s="51"/>
      <c r="F56" s="51"/>
      <c r="G56" s="51"/>
      <c r="H56" s="51"/>
      <c r="I56" s="51"/>
    </row>
    <row r="57" spans="1:10" ht="13.5" thickBot="1" x14ac:dyDescent="0.25"/>
    <row r="58" spans="1:10" x14ac:dyDescent="0.2">
      <c r="A58" s="49"/>
      <c r="B58" s="17"/>
      <c r="C58" s="17"/>
      <c r="D58" s="59"/>
      <c r="E58" s="59"/>
      <c r="F58" s="19" t="s">
        <v>34</v>
      </c>
      <c r="G58" s="59"/>
      <c r="H58" s="59"/>
      <c r="I58" s="57"/>
    </row>
    <row r="59" spans="1:10" x14ac:dyDescent="0.2">
      <c r="A59" s="26" t="s">
        <v>20</v>
      </c>
      <c r="B59" s="9"/>
      <c r="C59" s="10"/>
      <c r="D59" s="115" t="s">
        <v>21</v>
      </c>
      <c r="E59" s="115" t="s">
        <v>22</v>
      </c>
      <c r="F59" s="115" t="s">
        <v>23</v>
      </c>
      <c r="G59" s="115" t="s">
        <v>24</v>
      </c>
      <c r="H59" s="115" t="s">
        <v>25</v>
      </c>
      <c r="I59" s="116" t="s">
        <v>26</v>
      </c>
    </row>
    <row r="60" spans="1:10" x14ac:dyDescent="0.2">
      <c r="A60" s="22" t="s">
        <v>12</v>
      </c>
      <c r="B60" s="1"/>
      <c r="C60" s="2"/>
      <c r="D60" s="111">
        <f>D40/D50</f>
        <v>6.5491183879093195E-2</v>
      </c>
      <c r="E60" s="111">
        <f t="shared" ref="E60:I60" si="11">E40/E50</f>
        <v>0.32554257095158601</v>
      </c>
      <c r="F60" s="111">
        <f t="shared" si="11"/>
        <v>0.75913621262458475</v>
      </c>
      <c r="G60" s="111">
        <f t="shared" si="11"/>
        <v>0.95819633630812584</v>
      </c>
      <c r="H60" s="111">
        <f t="shared" si="11"/>
        <v>0.78773091669571282</v>
      </c>
      <c r="I60" s="112">
        <f t="shared" si="11"/>
        <v>0.37753181236352684</v>
      </c>
    </row>
    <row r="61" spans="1:10" x14ac:dyDescent="0.2">
      <c r="A61" s="27" t="s">
        <v>30</v>
      </c>
      <c r="B61" s="1"/>
      <c r="C61" s="2"/>
      <c r="D61" s="111">
        <f>D41/D51</f>
        <v>0.16377635008459462</v>
      </c>
      <c r="E61" s="111">
        <f>E41/E51</f>
        <v>0.2894516129032258</v>
      </c>
      <c r="F61" s="111">
        <f>F41/F51</f>
        <v>0.73296463154386926</v>
      </c>
      <c r="G61" s="111">
        <f>G41/G51</f>
        <v>0.95708150499486533</v>
      </c>
      <c r="H61" s="111">
        <f>H41/H51</f>
        <v>0.76783170662886335</v>
      </c>
      <c r="I61" s="112">
        <f t="shared" ref="H61:I64" si="12">I41/I51</f>
        <v>0.43965984377159162</v>
      </c>
      <c r="J61" s="75"/>
    </row>
    <row r="62" spans="1:10" x14ac:dyDescent="0.2">
      <c r="A62" s="27" t="s">
        <v>64</v>
      </c>
      <c r="B62" s="1"/>
      <c r="C62" s="2"/>
      <c r="D62" s="111">
        <f>D42/D52</f>
        <v>8.5237916822780077E-2</v>
      </c>
      <c r="E62" s="111">
        <f t="shared" ref="D62:G64" si="13">E42/E52</f>
        <v>0.35343383584589616</v>
      </c>
      <c r="F62" s="111">
        <f t="shared" si="13"/>
        <v>0.7360475754803294</v>
      </c>
      <c r="G62" s="111">
        <f>G42/G52</f>
        <v>0.99810066476733139</v>
      </c>
      <c r="H62" s="111">
        <f>H42/H52</f>
        <v>0.74843587069864448</v>
      </c>
      <c r="I62" s="112">
        <f t="shared" si="12"/>
        <v>0.36254632657510361</v>
      </c>
    </row>
    <row r="63" spans="1:10" x14ac:dyDescent="0.2">
      <c r="A63" s="27" t="s">
        <v>28</v>
      </c>
      <c r="B63" s="1"/>
      <c r="C63" s="2"/>
      <c r="D63" s="111">
        <f t="shared" si="13"/>
        <v>0.12921312109299476</v>
      </c>
      <c r="E63" s="111">
        <f t="shared" si="13"/>
        <v>0.32574679943100993</v>
      </c>
      <c r="F63" s="111">
        <f t="shared" si="13"/>
        <v>0.73538534955857782</v>
      </c>
      <c r="G63" s="111">
        <f t="shared" si="13"/>
        <v>0.90765964974349911</v>
      </c>
      <c r="H63" s="111">
        <f t="shared" si="12"/>
        <v>0.78192427737820613</v>
      </c>
      <c r="I63" s="112">
        <f t="shared" si="12"/>
        <v>0.44716575772599576</v>
      </c>
    </row>
    <row r="64" spans="1:10" x14ac:dyDescent="0.2">
      <c r="A64" s="22" t="s">
        <v>74</v>
      </c>
      <c r="B64" s="1"/>
      <c r="C64" s="2"/>
      <c r="D64" s="111">
        <f t="shared" si="13"/>
        <v>1.5289256198347109E-2</v>
      </c>
      <c r="E64" s="111">
        <f t="shared" si="13"/>
        <v>2.3411371237458192E-2</v>
      </c>
      <c r="F64" s="111">
        <f t="shared" si="13"/>
        <v>3.4580098800282288E-2</v>
      </c>
      <c r="G64" s="111">
        <f t="shared" si="13"/>
        <v>1.953125E-2</v>
      </c>
      <c r="H64" s="111">
        <f t="shared" si="12"/>
        <v>3.0933062880324547E-2</v>
      </c>
      <c r="I64" s="112">
        <f t="shared" si="12"/>
        <v>1.9817968291250737E-2</v>
      </c>
    </row>
    <row r="65" spans="1:14" ht="13.5" thickBot="1" x14ac:dyDescent="0.25">
      <c r="A65" s="28" t="s">
        <v>26</v>
      </c>
      <c r="B65" s="24"/>
      <c r="C65" s="25"/>
      <c r="D65" s="113">
        <f t="shared" ref="D65:I65" si="14">D45/D55</f>
        <v>0.12837176307813167</v>
      </c>
      <c r="E65" s="113">
        <f t="shared" si="14"/>
        <v>0.29054360135900342</v>
      </c>
      <c r="F65" s="113">
        <f t="shared" si="14"/>
        <v>0.70408146591588694</v>
      </c>
      <c r="G65" s="113">
        <f t="shared" si="14"/>
        <v>0.93315321684678321</v>
      </c>
      <c r="H65" s="113">
        <f t="shared" si="14"/>
        <v>0.74618532010276628</v>
      </c>
      <c r="I65" s="114">
        <f t="shared" si="14"/>
        <v>0.40604804252802235</v>
      </c>
    </row>
    <row r="66" spans="1:14" x14ac:dyDescent="0.2">
      <c r="A66" s="51"/>
      <c r="D66" s="118"/>
      <c r="E66" s="118"/>
      <c r="F66" s="118"/>
      <c r="G66" s="118"/>
      <c r="H66" s="118"/>
      <c r="I66" s="118"/>
    </row>
    <row r="67" spans="1:14" ht="13.5" thickBot="1" x14ac:dyDescent="0.25"/>
    <row r="68" spans="1:14" x14ac:dyDescent="0.2">
      <c r="A68" s="49"/>
      <c r="B68" s="17"/>
      <c r="C68" s="17"/>
      <c r="D68" s="59"/>
      <c r="E68" s="59"/>
      <c r="F68" s="19" t="s">
        <v>35</v>
      </c>
      <c r="G68" s="59"/>
      <c r="H68" s="59"/>
      <c r="I68" s="57"/>
    </row>
    <row r="69" spans="1:14" x14ac:dyDescent="0.2">
      <c r="A69" s="26" t="s">
        <v>20</v>
      </c>
      <c r="B69" s="9"/>
      <c r="C69" s="10"/>
      <c r="D69" s="115" t="s">
        <v>21</v>
      </c>
      <c r="E69" s="115" t="s">
        <v>22</v>
      </c>
      <c r="F69" s="115" t="s">
        <v>23</v>
      </c>
      <c r="G69" s="119" t="s">
        <v>24</v>
      </c>
      <c r="H69" s="115" t="s">
        <v>25</v>
      </c>
      <c r="I69" s="116" t="s">
        <v>26</v>
      </c>
    </row>
    <row r="70" spans="1:14" x14ac:dyDescent="0.2">
      <c r="A70" s="22" t="s">
        <v>12</v>
      </c>
      <c r="B70" s="1"/>
      <c r="C70" s="1"/>
      <c r="D70" s="91">
        <v>42</v>
      </c>
      <c r="E70" s="91">
        <v>44</v>
      </c>
      <c r="F70" s="91">
        <v>41</v>
      </c>
      <c r="G70" s="91">
        <v>20</v>
      </c>
      <c r="H70" s="60">
        <f>SUM(E70:G70)</f>
        <v>105</v>
      </c>
      <c r="I70" s="65">
        <f>SUM(D70:G70)</f>
        <v>147</v>
      </c>
    </row>
    <row r="71" spans="1:14" s="46" customFormat="1" x14ac:dyDescent="0.2">
      <c r="A71" s="27" t="s">
        <v>30</v>
      </c>
      <c r="B71" s="45"/>
      <c r="C71" s="45"/>
      <c r="D71" s="130">
        <v>60</v>
      </c>
      <c r="E71" s="130">
        <v>63</v>
      </c>
      <c r="F71" s="130">
        <v>52</v>
      </c>
      <c r="G71" s="130">
        <v>19</v>
      </c>
      <c r="H71" s="60">
        <f t="shared" ref="H71:H74" si="15">SUM(E71:G71)</f>
        <v>134</v>
      </c>
      <c r="I71" s="65">
        <f t="shared" ref="I71:I74" si="16">SUM(D71:G71)</f>
        <v>194</v>
      </c>
      <c r="K71" s="75"/>
      <c r="L71" s="75"/>
      <c r="M71" s="75"/>
      <c r="N71" s="75"/>
    </row>
    <row r="72" spans="1:14" x14ac:dyDescent="0.2">
      <c r="A72" s="27" t="s">
        <v>64</v>
      </c>
      <c r="B72" s="1"/>
      <c r="C72" s="1"/>
      <c r="D72" s="91">
        <v>49</v>
      </c>
      <c r="E72" s="91">
        <v>50</v>
      </c>
      <c r="F72" s="91">
        <v>42</v>
      </c>
      <c r="G72" s="91">
        <v>17</v>
      </c>
      <c r="H72" s="60">
        <f t="shared" si="15"/>
        <v>109</v>
      </c>
      <c r="I72" s="65">
        <f t="shared" si="16"/>
        <v>158</v>
      </c>
    </row>
    <row r="73" spans="1:14" x14ac:dyDescent="0.2">
      <c r="A73" s="27" t="s">
        <v>28</v>
      </c>
      <c r="B73" s="1"/>
      <c r="C73" s="1"/>
      <c r="D73" s="91">
        <v>59</v>
      </c>
      <c r="E73" s="91">
        <v>59</v>
      </c>
      <c r="F73" s="91">
        <v>59</v>
      </c>
      <c r="G73" s="91">
        <v>23</v>
      </c>
      <c r="H73" s="71">
        <f t="shared" si="15"/>
        <v>141</v>
      </c>
      <c r="I73" s="65">
        <f t="shared" si="16"/>
        <v>200</v>
      </c>
    </row>
    <row r="74" spans="1:14" x14ac:dyDescent="0.2">
      <c r="A74" s="22" t="s">
        <v>74</v>
      </c>
      <c r="B74" s="1"/>
      <c r="C74" s="2"/>
      <c r="D74" s="60">
        <v>8</v>
      </c>
      <c r="E74" s="60">
        <v>3</v>
      </c>
      <c r="F74" s="60">
        <v>3</v>
      </c>
      <c r="G74" s="61">
        <v>1</v>
      </c>
      <c r="H74" s="60">
        <f t="shared" si="15"/>
        <v>7</v>
      </c>
      <c r="I74" s="65">
        <f t="shared" si="16"/>
        <v>15</v>
      </c>
    </row>
    <row r="75" spans="1:14" ht="13.5" thickBot="1" x14ac:dyDescent="0.25">
      <c r="A75" s="28" t="s">
        <v>26</v>
      </c>
      <c r="B75" s="24"/>
      <c r="C75" s="25"/>
      <c r="D75" s="120">
        <f>SUM(D70:D74)</f>
        <v>218</v>
      </c>
      <c r="E75" s="120">
        <f t="shared" ref="E75:I75" si="17">SUM(E70:E74)</f>
        <v>219</v>
      </c>
      <c r="F75" s="120">
        <f t="shared" si="17"/>
        <v>197</v>
      </c>
      <c r="G75" s="120">
        <f t="shared" si="17"/>
        <v>80</v>
      </c>
      <c r="H75" s="120">
        <f t="shared" si="17"/>
        <v>496</v>
      </c>
      <c r="I75" s="121">
        <f t="shared" si="17"/>
        <v>714</v>
      </c>
      <c r="J75" s="46"/>
    </row>
    <row r="76" spans="1:14" x14ac:dyDescent="0.2">
      <c r="F76" s="56" t="s">
        <v>36</v>
      </c>
    </row>
    <row r="78" spans="1:14" x14ac:dyDescent="0.2">
      <c r="F78" s="4" t="s">
        <v>11</v>
      </c>
    </row>
    <row r="80" spans="1:14" x14ac:dyDescent="0.2">
      <c r="F80" s="4" t="s">
        <v>37</v>
      </c>
    </row>
    <row r="81" spans="1:16" x14ac:dyDescent="0.2">
      <c r="F81" s="56" t="s">
        <v>38</v>
      </c>
      <c r="K81" s="3" t="s">
        <v>79</v>
      </c>
    </row>
    <row r="82" spans="1:16" ht="13.5" thickBot="1" x14ac:dyDescent="0.25">
      <c r="K82" s="3" t="s">
        <v>78</v>
      </c>
    </row>
    <row r="83" spans="1:16" x14ac:dyDescent="0.2">
      <c r="A83" s="31" t="s">
        <v>20</v>
      </c>
      <c r="B83" s="32"/>
      <c r="C83" s="33"/>
      <c r="D83" s="34" t="s">
        <v>21</v>
      </c>
      <c r="E83" s="34" t="s">
        <v>22</v>
      </c>
      <c r="F83" s="34" t="s">
        <v>23</v>
      </c>
      <c r="G83" s="34" t="s">
        <v>24</v>
      </c>
      <c r="H83" s="34" t="s">
        <v>25</v>
      </c>
      <c r="I83" s="35" t="s">
        <v>26</v>
      </c>
    </row>
    <row r="84" spans="1:16" x14ac:dyDescent="0.2">
      <c r="A84" s="22" t="s">
        <v>13</v>
      </c>
      <c r="B84" s="1"/>
      <c r="C84" s="1"/>
      <c r="D84" s="129">
        <v>234</v>
      </c>
      <c r="E84" s="130">
        <v>64</v>
      </c>
      <c r="F84" s="130">
        <v>30</v>
      </c>
      <c r="G84" s="130">
        <v>3</v>
      </c>
      <c r="H84" s="85">
        <f>SUM(E84:G84)</f>
        <v>97</v>
      </c>
      <c r="I84" s="58">
        <f>D84+E84+F84+G84</f>
        <v>331</v>
      </c>
      <c r="J84" s="81"/>
    </row>
    <row r="85" spans="1:16" x14ac:dyDescent="0.2">
      <c r="A85" s="22" t="s">
        <v>14</v>
      </c>
      <c r="B85" s="1"/>
      <c r="C85" s="1"/>
      <c r="D85" s="130">
        <v>186</v>
      </c>
      <c r="E85" s="130">
        <v>48</v>
      </c>
      <c r="F85" s="130">
        <v>22</v>
      </c>
      <c r="G85" s="130">
        <v>4</v>
      </c>
      <c r="H85" s="85">
        <f t="shared" ref="H85:H93" si="18">SUM(E85:G85)</f>
        <v>74</v>
      </c>
      <c r="I85" s="58">
        <f t="shared" ref="I85:I93" si="19">D85+E85+F85+G85</f>
        <v>260</v>
      </c>
      <c r="K85" s="82"/>
      <c r="L85" s="82"/>
    </row>
    <row r="86" spans="1:16" s="46" customFormat="1" x14ac:dyDescent="0.2">
      <c r="A86" s="22" t="s">
        <v>39</v>
      </c>
      <c r="B86" s="45"/>
      <c r="C86" s="45"/>
      <c r="D86" s="136">
        <v>5571</v>
      </c>
      <c r="E86" s="130">
        <v>253</v>
      </c>
      <c r="F86" s="130">
        <v>183</v>
      </c>
      <c r="G86" s="130">
        <v>2</v>
      </c>
      <c r="H86" s="85">
        <f t="shared" si="18"/>
        <v>438</v>
      </c>
      <c r="I86" s="58">
        <f t="shared" si="19"/>
        <v>6009</v>
      </c>
      <c r="K86" s="132"/>
      <c r="L86"/>
      <c r="M86"/>
      <c r="N86"/>
      <c r="O86"/>
      <c r="P86"/>
    </row>
    <row r="87" spans="1:16" s="46" customFormat="1" x14ac:dyDescent="0.2">
      <c r="A87" s="22" t="s">
        <v>40</v>
      </c>
      <c r="B87" s="45"/>
      <c r="C87" s="45"/>
      <c r="D87" s="134">
        <v>4411</v>
      </c>
      <c r="E87" s="134">
        <v>1018</v>
      </c>
      <c r="F87" s="130">
        <v>195</v>
      </c>
      <c r="G87" s="130">
        <v>1</v>
      </c>
      <c r="H87" s="85">
        <f t="shared" si="18"/>
        <v>1214</v>
      </c>
      <c r="I87" s="58">
        <f t="shared" si="19"/>
        <v>5625</v>
      </c>
      <c r="O87"/>
      <c r="P87"/>
    </row>
    <row r="88" spans="1:16" x14ac:dyDescent="0.2">
      <c r="A88" s="22" t="s">
        <v>65</v>
      </c>
      <c r="B88" s="1"/>
      <c r="C88" s="1"/>
      <c r="D88" s="86">
        <v>378</v>
      </c>
      <c r="E88" s="87">
        <v>26</v>
      </c>
      <c r="F88" s="86">
        <v>10</v>
      </c>
      <c r="G88" s="88">
        <v>0</v>
      </c>
      <c r="H88" s="85">
        <f t="shared" si="18"/>
        <v>36</v>
      </c>
      <c r="I88" s="58">
        <f t="shared" si="19"/>
        <v>414</v>
      </c>
    </row>
    <row r="89" spans="1:16" x14ac:dyDescent="0.2">
      <c r="A89" s="22" t="s">
        <v>66</v>
      </c>
      <c r="B89" s="1"/>
      <c r="C89" s="1"/>
      <c r="D89" s="86">
        <v>784</v>
      </c>
      <c r="E89" s="87">
        <v>62</v>
      </c>
      <c r="F89" s="86">
        <v>26</v>
      </c>
      <c r="G89" s="88">
        <v>0</v>
      </c>
      <c r="H89" s="85">
        <f t="shared" si="18"/>
        <v>88</v>
      </c>
      <c r="I89" s="58">
        <f t="shared" si="19"/>
        <v>872</v>
      </c>
    </row>
    <row r="90" spans="1:16" x14ac:dyDescent="0.2">
      <c r="A90" s="22" t="s">
        <v>41</v>
      </c>
      <c r="B90" s="1"/>
      <c r="C90" s="1"/>
      <c r="D90" s="130">
        <v>1287</v>
      </c>
      <c r="E90" s="130">
        <v>33</v>
      </c>
      <c r="F90" s="130">
        <v>33</v>
      </c>
      <c r="G90" s="130">
        <v>0</v>
      </c>
      <c r="H90" s="85">
        <f t="shared" si="18"/>
        <v>66</v>
      </c>
      <c r="I90" s="58">
        <f t="shared" si="19"/>
        <v>1353</v>
      </c>
    </row>
    <row r="91" spans="1:16" x14ac:dyDescent="0.2">
      <c r="A91" s="22" t="s">
        <v>42</v>
      </c>
      <c r="B91" s="1"/>
      <c r="C91" s="1"/>
      <c r="D91" s="85">
        <v>1513</v>
      </c>
      <c r="E91" s="85">
        <v>71</v>
      </c>
      <c r="F91" s="85">
        <v>85</v>
      </c>
      <c r="G91" s="85">
        <v>1</v>
      </c>
      <c r="H91" s="85">
        <f t="shared" si="18"/>
        <v>157</v>
      </c>
      <c r="I91" s="58">
        <f t="shared" si="19"/>
        <v>1670</v>
      </c>
    </row>
    <row r="92" spans="1:16" x14ac:dyDescent="0.2">
      <c r="A92" s="22" t="s">
        <v>75</v>
      </c>
      <c r="B92" s="1"/>
      <c r="C92" s="1"/>
      <c r="D92" s="89">
        <v>173</v>
      </c>
      <c r="E92" s="89">
        <v>1</v>
      </c>
      <c r="F92" s="89">
        <v>0</v>
      </c>
      <c r="G92" s="89">
        <v>0</v>
      </c>
      <c r="H92" s="85">
        <f t="shared" si="18"/>
        <v>1</v>
      </c>
      <c r="I92" s="58">
        <f t="shared" si="19"/>
        <v>174</v>
      </c>
    </row>
    <row r="93" spans="1:16" x14ac:dyDescent="0.2">
      <c r="A93" s="22" t="s">
        <v>76</v>
      </c>
      <c r="B93" s="1"/>
      <c r="C93" s="2"/>
      <c r="D93" s="89">
        <v>22</v>
      </c>
      <c r="E93" s="89">
        <v>8</v>
      </c>
      <c r="F93" s="89">
        <v>3</v>
      </c>
      <c r="G93" s="89">
        <v>0</v>
      </c>
      <c r="H93" s="85">
        <f t="shared" si="18"/>
        <v>11</v>
      </c>
      <c r="I93" s="58">
        <f t="shared" si="19"/>
        <v>33</v>
      </c>
    </row>
    <row r="94" spans="1:16" x14ac:dyDescent="0.2">
      <c r="A94" s="36" t="s">
        <v>43</v>
      </c>
      <c r="B94" s="12"/>
      <c r="C94" s="13"/>
      <c r="D94" s="16">
        <f>D84+D86+D88+D90+D92</f>
        <v>7643</v>
      </c>
      <c r="E94" s="16">
        <f t="shared" ref="E94:H94" si="20">E84+E86+E88+E90+E92</f>
        <v>377</v>
      </c>
      <c r="F94" s="16">
        <f t="shared" si="20"/>
        <v>256</v>
      </c>
      <c r="G94" s="16">
        <f t="shared" si="20"/>
        <v>5</v>
      </c>
      <c r="H94" s="16">
        <f t="shared" si="20"/>
        <v>638</v>
      </c>
      <c r="I94" s="16">
        <f>SUM(D94:H94)</f>
        <v>8919</v>
      </c>
    </row>
    <row r="95" spans="1:16" ht="13.5" thickBot="1" x14ac:dyDescent="0.25">
      <c r="A95" s="23" t="s">
        <v>44</v>
      </c>
      <c r="B95" s="37"/>
      <c r="C95" s="38"/>
      <c r="D95" s="39">
        <f>D85+D87+D89+D91+D93</f>
        <v>6916</v>
      </c>
      <c r="E95" s="39">
        <f t="shared" ref="E95:H95" si="21">E85+E87+E89+E91+E93</f>
        <v>1207</v>
      </c>
      <c r="F95" s="39">
        <f t="shared" si="21"/>
        <v>331</v>
      </c>
      <c r="G95" s="39">
        <f t="shared" si="21"/>
        <v>6</v>
      </c>
      <c r="H95" s="39">
        <f t="shared" si="21"/>
        <v>1544</v>
      </c>
      <c r="I95" s="44">
        <f>+SUM(D95:G95)</f>
        <v>8460</v>
      </c>
    </row>
    <row r="96" spans="1:16" x14ac:dyDescent="0.2">
      <c r="A96" s="53"/>
      <c r="I96" s="62"/>
    </row>
    <row r="97" spans="1:12" ht="13.5" thickBot="1" x14ac:dyDescent="0.25">
      <c r="A97" s="54"/>
      <c r="B97" s="43"/>
      <c r="C97" s="43"/>
      <c r="D97" s="63"/>
      <c r="E97" s="63"/>
      <c r="F97" s="63"/>
      <c r="G97" s="63"/>
      <c r="H97" s="63"/>
      <c r="I97" s="64"/>
    </row>
    <row r="98" spans="1:12" x14ac:dyDescent="0.2">
      <c r="A98" s="49"/>
      <c r="B98" s="17"/>
      <c r="C98" s="17"/>
      <c r="D98" s="59"/>
      <c r="E98" s="59"/>
      <c r="F98" s="19" t="s">
        <v>45</v>
      </c>
      <c r="G98" s="59"/>
      <c r="H98" s="59"/>
      <c r="I98" s="57"/>
    </row>
    <row r="99" spans="1:12" x14ac:dyDescent="0.2">
      <c r="A99" s="53"/>
      <c r="C99" t="s">
        <v>46</v>
      </c>
      <c r="I99" s="62"/>
    </row>
    <row r="100" spans="1:12" ht="12.75" customHeight="1" x14ac:dyDescent="0.2">
      <c r="A100" s="123" t="s">
        <v>47</v>
      </c>
      <c r="B100" s="124"/>
      <c r="C100" s="124"/>
      <c r="D100" s="124"/>
      <c r="E100" s="124"/>
      <c r="F100" s="124"/>
      <c r="G100" s="124"/>
      <c r="H100" s="124"/>
      <c r="I100" s="125"/>
    </row>
    <row r="101" spans="1:12" x14ac:dyDescent="0.2">
      <c r="A101" s="53"/>
      <c r="F101" s="56"/>
      <c r="I101" s="62"/>
    </row>
    <row r="102" spans="1:12" x14ac:dyDescent="0.2">
      <c r="A102" s="53"/>
      <c r="G102" s="90" t="s">
        <v>2</v>
      </c>
      <c r="H102" s="60" t="s">
        <v>3</v>
      </c>
      <c r="I102" s="65" t="s">
        <v>26</v>
      </c>
    </row>
    <row r="103" spans="1:12" x14ac:dyDescent="0.2">
      <c r="A103" s="50" t="s">
        <v>48</v>
      </c>
      <c r="B103" s="1"/>
      <c r="C103" s="1"/>
      <c r="D103" s="66"/>
      <c r="E103" s="66"/>
      <c r="F103" s="91"/>
      <c r="G103" s="134">
        <v>11696</v>
      </c>
      <c r="H103" s="93">
        <v>7589</v>
      </c>
      <c r="I103" s="58">
        <f>SUM(G103:H103)</f>
        <v>19285</v>
      </c>
      <c r="L103" s="82"/>
    </row>
    <row r="104" spans="1:12" x14ac:dyDescent="0.2">
      <c r="A104" s="50" t="s">
        <v>0</v>
      </c>
      <c r="B104" s="1"/>
      <c r="C104" s="1"/>
      <c r="D104" s="66"/>
      <c r="E104" s="66"/>
      <c r="F104" s="91"/>
      <c r="G104" s="134">
        <v>57957</v>
      </c>
      <c r="H104" s="93">
        <v>52794</v>
      </c>
      <c r="I104" s="58">
        <f>SUM(G104:H104)</f>
        <v>110751</v>
      </c>
      <c r="L104" s="82"/>
    </row>
    <row r="105" spans="1:12" x14ac:dyDescent="0.2">
      <c r="A105" s="50" t="s">
        <v>1</v>
      </c>
      <c r="B105" s="1"/>
      <c r="C105" s="1"/>
      <c r="D105" s="66"/>
      <c r="E105" s="66"/>
      <c r="F105" s="91"/>
      <c r="G105" s="94">
        <f>G103/G104</f>
        <v>0.20180478630708973</v>
      </c>
      <c r="H105" s="95">
        <f>H103/H104</f>
        <v>0.14374739553737167</v>
      </c>
      <c r="I105" s="67">
        <f>I103/I104</f>
        <v>0.17412935323383086</v>
      </c>
    </row>
    <row r="106" spans="1:12" x14ac:dyDescent="0.2">
      <c r="A106" s="53"/>
      <c r="I106" s="62"/>
    </row>
    <row r="107" spans="1:12" x14ac:dyDescent="0.2">
      <c r="A107" s="50" t="s">
        <v>4</v>
      </c>
      <c r="B107" s="1"/>
      <c r="C107" s="1"/>
      <c r="D107" s="66"/>
      <c r="E107" s="66"/>
      <c r="F107" s="91"/>
      <c r="G107" s="130">
        <v>43.38</v>
      </c>
      <c r="H107" s="137">
        <v>32483.9</v>
      </c>
      <c r="I107" s="68">
        <f>SUM(G107:H107)</f>
        <v>32527.280000000002</v>
      </c>
    </row>
    <row r="108" spans="1:12" x14ac:dyDescent="0.2">
      <c r="A108" s="50" t="s">
        <v>5</v>
      </c>
      <c r="B108" s="1"/>
      <c r="C108" s="1"/>
      <c r="D108" s="66"/>
      <c r="E108" s="66"/>
      <c r="F108" s="91"/>
      <c r="G108" s="130">
        <v>217.73</v>
      </c>
      <c r="H108" s="138">
        <v>233345.8</v>
      </c>
      <c r="I108" s="68">
        <f>SUM(G108:H108)</f>
        <v>233563.53</v>
      </c>
    </row>
    <row r="109" spans="1:12" ht="13.5" thickBot="1" x14ac:dyDescent="0.25">
      <c r="A109" s="55" t="s">
        <v>6</v>
      </c>
      <c r="B109" s="40"/>
      <c r="C109" s="40"/>
      <c r="D109" s="69"/>
      <c r="E109" s="69"/>
      <c r="F109" s="139"/>
      <c r="G109" s="96">
        <f>G107/G108</f>
        <v>0.19923758783814818</v>
      </c>
      <c r="H109" s="133">
        <f>H107/H108</f>
        <v>0.13920927653293955</v>
      </c>
      <c r="I109" s="70">
        <f>I107/I108</f>
        <v>0.13926523545863517</v>
      </c>
    </row>
    <row r="110" spans="1:12" x14ac:dyDescent="0.2">
      <c r="F110" s="56" t="s">
        <v>7</v>
      </c>
    </row>
    <row r="111" spans="1:12" ht="13.5" thickBot="1" x14ac:dyDescent="0.25"/>
    <row r="112" spans="1:12" x14ac:dyDescent="0.2">
      <c r="A112" s="49"/>
      <c r="B112" s="17"/>
      <c r="C112" s="17"/>
      <c r="D112" s="59"/>
      <c r="E112" s="59"/>
      <c r="F112" s="19" t="s">
        <v>52</v>
      </c>
      <c r="G112" s="59"/>
      <c r="H112" s="59"/>
      <c r="I112" s="57"/>
    </row>
    <row r="113" spans="1:10" x14ac:dyDescent="0.2">
      <c r="A113" s="126" t="s">
        <v>53</v>
      </c>
      <c r="B113" s="127"/>
      <c r="C113" s="127"/>
      <c r="D113" s="127"/>
      <c r="E113" s="127"/>
      <c r="F113" s="127"/>
      <c r="G113" s="127"/>
      <c r="H113" s="127"/>
      <c r="I113" s="128"/>
    </row>
    <row r="114" spans="1:10" x14ac:dyDescent="0.2">
      <c r="A114" s="126" t="s">
        <v>54</v>
      </c>
      <c r="B114" s="127"/>
      <c r="C114" s="127"/>
      <c r="D114" s="127"/>
      <c r="E114" s="127"/>
      <c r="F114" s="127"/>
      <c r="G114" s="127"/>
      <c r="H114" s="127"/>
      <c r="I114" s="128"/>
    </row>
    <row r="115" spans="1:10" x14ac:dyDescent="0.2">
      <c r="A115" s="53"/>
      <c r="I115" s="62"/>
    </row>
    <row r="116" spans="1:10" x14ac:dyDescent="0.2">
      <c r="A116" s="53"/>
      <c r="E116" s="84" t="s">
        <v>15</v>
      </c>
      <c r="F116" s="84" t="s">
        <v>2</v>
      </c>
      <c r="G116" s="84" t="s">
        <v>67</v>
      </c>
      <c r="H116" s="84" t="s">
        <v>3</v>
      </c>
      <c r="I116" s="78" t="s">
        <v>77</v>
      </c>
      <c r="J116" s="41" t="s">
        <v>26</v>
      </c>
    </row>
    <row r="117" spans="1:10" x14ac:dyDescent="0.2">
      <c r="A117" s="22" t="s">
        <v>55</v>
      </c>
      <c r="B117" s="1"/>
      <c r="C117" s="1"/>
      <c r="D117" s="71"/>
      <c r="E117" s="72">
        <v>0</v>
      </c>
      <c r="F117" s="72">
        <v>0</v>
      </c>
      <c r="G117" s="72">
        <v>0</v>
      </c>
      <c r="H117" s="60">
        <v>0</v>
      </c>
      <c r="I117" s="61">
        <v>0</v>
      </c>
      <c r="J117" s="73">
        <f>SUM(E117:I117)</f>
        <v>0</v>
      </c>
    </row>
    <row r="118" spans="1:10" x14ac:dyDescent="0.2">
      <c r="A118" s="22" t="s">
        <v>56</v>
      </c>
      <c r="B118" s="1"/>
      <c r="C118" s="1"/>
      <c r="D118" s="71"/>
      <c r="E118" s="72">
        <v>0</v>
      </c>
      <c r="F118" s="72">
        <v>0</v>
      </c>
      <c r="G118" s="72">
        <v>0</v>
      </c>
      <c r="H118" s="72">
        <v>0</v>
      </c>
      <c r="I118" s="72">
        <v>0</v>
      </c>
      <c r="J118" s="73">
        <f>SUM(E118:I118)</f>
        <v>0</v>
      </c>
    </row>
    <row r="119" spans="1:10" x14ac:dyDescent="0.2">
      <c r="A119" s="22" t="s">
        <v>57</v>
      </c>
      <c r="B119" s="1"/>
      <c r="C119" s="1"/>
      <c r="D119" s="71"/>
      <c r="E119" s="72">
        <v>9</v>
      </c>
      <c r="F119">
        <v>38</v>
      </c>
      <c r="G119" s="72">
        <v>1</v>
      </c>
      <c r="H119" s="72">
        <v>97</v>
      </c>
      <c r="I119" s="97">
        <v>10</v>
      </c>
      <c r="J119" s="73">
        <f>SUM(E119:I119)</f>
        <v>155</v>
      </c>
    </row>
    <row r="120" spans="1:10" ht="13.5" thickBot="1" x14ac:dyDescent="0.25">
      <c r="A120" s="42" t="s">
        <v>58</v>
      </c>
      <c r="B120" s="40"/>
      <c r="C120" s="40"/>
      <c r="D120" s="74"/>
      <c r="E120" s="98">
        <v>8.9</v>
      </c>
      <c r="F120" s="98">
        <v>46.99</v>
      </c>
      <c r="G120" s="98">
        <v>0.2</v>
      </c>
      <c r="H120" s="98">
        <v>52.2</v>
      </c>
      <c r="I120" s="99">
        <v>25.6</v>
      </c>
      <c r="J120" s="100">
        <f>SUM(E120:I120)</f>
        <v>133.89000000000001</v>
      </c>
    </row>
    <row r="122" spans="1:10" x14ac:dyDescent="0.2">
      <c r="A122" s="3" t="s">
        <v>59</v>
      </c>
    </row>
    <row r="123" spans="1:10" ht="13.5" customHeight="1" x14ac:dyDescent="0.2">
      <c r="A123" s="3"/>
    </row>
    <row r="124" spans="1:10" ht="15" customHeight="1" x14ac:dyDescent="0.2">
      <c r="A124" s="48" t="s">
        <v>60</v>
      </c>
    </row>
    <row r="125" spans="1:10" ht="12.75" customHeight="1" x14ac:dyDescent="0.2">
      <c r="A125" s="3" t="s">
        <v>8</v>
      </c>
    </row>
    <row r="126" spans="1:10" ht="13.5" customHeight="1" x14ac:dyDescent="0.2">
      <c r="A126" s="48" t="s">
        <v>49</v>
      </c>
    </row>
    <row r="128" spans="1:10" x14ac:dyDescent="0.2">
      <c r="A128" s="48" t="s">
        <v>61</v>
      </c>
    </row>
    <row r="129" spans="1:1" x14ac:dyDescent="0.2">
      <c r="A129" s="48" t="s">
        <v>10</v>
      </c>
    </row>
    <row r="130" spans="1:1" x14ac:dyDescent="0.2">
      <c r="A130" s="75" t="s">
        <v>80</v>
      </c>
    </row>
    <row r="132" spans="1:1" x14ac:dyDescent="0.2">
      <c r="A132" s="48" t="s">
        <v>62</v>
      </c>
    </row>
    <row r="133" spans="1:1" x14ac:dyDescent="0.2">
      <c r="A133" s="48" t="s">
        <v>9</v>
      </c>
    </row>
    <row r="134" spans="1:1" x14ac:dyDescent="0.2">
      <c r="A134" s="75" t="s">
        <v>68</v>
      </c>
    </row>
    <row r="135" spans="1:1" x14ac:dyDescent="0.2">
      <c r="A135" s="75" t="s">
        <v>81</v>
      </c>
    </row>
    <row r="137" spans="1:1" x14ac:dyDescent="0.2">
      <c r="A137" s="48" t="s">
        <v>63</v>
      </c>
    </row>
    <row r="138" spans="1:1" x14ac:dyDescent="0.2">
      <c r="A138" s="48" t="s">
        <v>50</v>
      </c>
    </row>
    <row r="139" spans="1:1" x14ac:dyDescent="0.2">
      <c r="A139" s="48" t="s">
        <v>51</v>
      </c>
    </row>
    <row r="140" spans="1:1" x14ac:dyDescent="0.2">
      <c r="A140" s="75" t="s">
        <v>82</v>
      </c>
    </row>
    <row r="142" spans="1:1" x14ac:dyDescent="0.2">
      <c r="A142" s="48" t="s">
        <v>73</v>
      </c>
    </row>
    <row r="144" spans="1:1" x14ac:dyDescent="0.2">
      <c r="A144" s="48" t="s">
        <v>69</v>
      </c>
    </row>
    <row r="145" spans="1:1" x14ac:dyDescent="0.2">
      <c r="A145" s="48" t="s">
        <v>70</v>
      </c>
    </row>
    <row r="146" spans="1:1" x14ac:dyDescent="0.2">
      <c r="A146" s="48" t="s">
        <v>72</v>
      </c>
    </row>
    <row r="147" spans="1:1" x14ac:dyDescent="0.2">
      <c r="A147" s="48" t="s">
        <v>71</v>
      </c>
    </row>
  </sheetData>
  <mergeCells count="3">
    <mergeCell ref="A100:I100"/>
    <mergeCell ref="A113:I113"/>
    <mergeCell ref="A114:I114"/>
  </mergeCells>
  <phoneticPr fontId="8" type="noConversion"/>
  <pageMargins left="0.75" right="0.75" top="0.5" bottom="0.5" header="0.5" footer="0.5"/>
  <pageSetup scale="50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2024-05-28T20:05:28Z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{5600769B-4A55-487F-878B-ECC6501E5661}</vt:lpwstr>
  </property>
</Properties>
</file>